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7 完成（3月末公表分）\政令市\"/>
    </mc:Choice>
  </mc:AlternateContent>
  <xr:revisionPtr revIDLastSave="0" documentId="13_ncr:1_{4507F65B-B4BE-4543-985C-151AA6DF1093}"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BE38" i="10"/>
  <c r="AM38" i="10"/>
  <c r="BE37" i="10"/>
  <c r="AM37" i="10"/>
  <c r="C35" i="10"/>
  <c r="C34" i="10"/>
  <c r="C36" i="10" l="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s="1"/>
  <c r="AM36" i="10" s="1"/>
  <c r="BE34" i="10" l="1"/>
  <c r="BE35" i="10" l="1"/>
  <c r="BE36" i="10" s="1"/>
  <c r="BW34" i="10"/>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<sst xmlns="http://schemas.openxmlformats.org/spreadsheetml/2006/main" count="1098" uniqueCount="623">
  <si>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</si>
  <si>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</si>
  <si>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</si>
  <si>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</si>
  <si>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</si>
  <si>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</si>
  <si>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</si>
  <si>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</si>
  <si>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</si>
  <si>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</si>
  <si>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</si>
  <si>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</si>
  <si>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</si>
  <si>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</si>
  <si>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</si>
  <si>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</si>
  <si>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</si>
  <si>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</si>
  <si>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</si>
  <si>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</si>
  <si>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</si>
  <si>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</si>
  <si>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</si>
  <si>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</si>
  <si>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</si>
  <si>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</si>
  <si>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</si>
  <si>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</si>
  <si>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</si>
  <si>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</si>
  <si>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</si>
  <si>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</si>
  <si>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</si>
  <si>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</si>
  <si>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</si>
  <si>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</si>
  <si>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</si>
  <si>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</si>
  <si>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</si>
  <si>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</si>
  <si>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</si>
  <si>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</si>
  <si>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</si>
  <si>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</si>
  <si>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</si>
  <si>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</si>
  <si>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</si>
  <si>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</si>
  <si>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</si>
  <si>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</si>
  <si>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</si>
  <si>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</si>
  <si>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</si>
  <si>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</si>
  <si>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</si>
  <si>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</si>
  <si>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</si>
  <si>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</si>
  <si>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</si>
  <si>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</si>
  <si>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</si>
  <si>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</si>
  <si>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</si>
  <si>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</si>
  <si>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</si>
  <si>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</si>
  <si>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</si>
  <si>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</si>
  <si>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</si>
  <si>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</si>
  <si>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</si>
  <si>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</si>
  <si>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</si>
  <si>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</si>
  <si>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</si>
  <si>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</si>
  <si>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</si>
  <si>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</si>
  <si>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</si>
  <si>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</si>
  <si>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</si>
  <si>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</si>
  <si>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</si>
  <si>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</si>
  <si>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</si>
  <si>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</si>
  <si>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</si>
  <si>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</si>
  <si>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</si>
  <si>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</si>
  <si>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</si>
  <si>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</si>
  <si>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</si>
  <si>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</si>
  <si>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</si>
  <si>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</si>
  <si>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</si>
  <si>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</si>
  <si>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</si>
  <si>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</si>
  <si>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</si>
  <si>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</si>
  <si>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</si>
  <si>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</si>
  <si>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</si>
  <si>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</si>
  <si>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</si>
  <si>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</si>
  <si>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</si>
  <si>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</si>
  <si>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</si>
  <si>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</si>
  <si>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</si>
  <si>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</si>
  <si>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</si>
  <si>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</si>
  <si>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</si>
  <si>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</si>
  <si>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</si>
  <si>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</si>
  <si>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</si>
  <si>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</si>
  <si>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</si>
  <si>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</si>
  <si>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</si>
  <si>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</si>
  <si>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</si>
  <si>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</si>
  <si>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</si>
  <si>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</si>
  <si>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</si>
  <si>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</si>
  <si>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</si>
  <si>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</si>
  <si>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</si>
  <si>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</si>
  <si>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</si>
  <si>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</si>
  <si>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</si>
  <si>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</si>
  <si>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</si>
  <si>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</si>
  <si>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</si>
  <si>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</si>
  <si>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</si>
  <si>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</si>
  <si>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</si>
  <si>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</si>
  <si>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</si>
  <si>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</si>
  <si>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</si>
  <si>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</si>
  <si>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</si>
  <si>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</si>
  <si>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</si>
  <si>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</si>
  <si>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</si>
  <si>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</si>
  <si>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</si>
  <si>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</si>
  <si>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</si>
  <si>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</si>
  <si>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</si>
  <si>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</si>
  <si>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</si>
  <si>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</si>
  <si>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</si>
  <si>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</si>
  <si>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</si>
  <si>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</si>
  <si>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</si>
  <si>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</si>
  <si>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</si>
  <si>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</si>
  <si>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</si>
  <si>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</si>
  <si>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</si>
  <si>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</si>
  <si>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</si>
  <si>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</si>
  <si>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</si>
  <si>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</si>
  <si>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</si>
  <si>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</si>
  <si>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</si>
  <si>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</si>
  <si>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</si>
  <si>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</si>
  <si>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</si>
  <si>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</si>
  <si>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</si>
  <si>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</si>
  <si>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</si>
  <si>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</si>
  <si>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</si>
  <si>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</si>
  <si>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</si>
  <si>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</si>
  <si>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</si>
  <si>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</si>
  <si>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</si>
  <si>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</si>
  <si>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</si>
  <si>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</si>
  <si>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</si>
  <si>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</si>
  <si>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</si>
  <si>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</si>
  <si>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</si>
  <si>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</si>
  <si>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</si>
  <si>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</si>
  <si>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</si>
  <si>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</si>
  <si>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</si>
  <si>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</si>
  <si>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静岡県浜松市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</si>
  <si>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</si>
  <si>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</si>
  <si>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</si>
  <si>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</si>
  <si>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</si>
  <si>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</si>
  <si>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</si>
  <si>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</si>
  <si>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</si>
  <si>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</si>
  <si>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</si>
  <si>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</si>
  <si>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</si>
  <si>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</si>
  <si>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</si>
  <si>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</si>
  <si>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</si>
  <si>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</si>
  <si>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</si>
  <si>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</si>
  <si>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</si>
  <si>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</si>
  <si>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</si>
  <si>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</si>
  <si>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</si>
  <si>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</si>
  <si>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</si>
  <si>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</si>
  <si>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</si>
  <si>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</si>
  <si>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</si>
  <si>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</si>
  <si>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</si>
  <si>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</si>
  <si>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</si>
  <si>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</si>
  <si>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</si>
  <si>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</si>
  <si>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</si>
  <si>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</si>
  <si>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</si>
  <si>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</si>
  <si>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</si>
  <si>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</si>
  <si>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</si>
  <si>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</si>
  <si>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</si>
  <si>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</si>
  <si>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</si>
  <si>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</si>
  <si>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</si>
  <si>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</si>
  <si>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</si>
  <si>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</si>
  <si>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</si>
  <si>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</si>
  <si>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</si>
  <si>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</si>
  <si>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</si>
  <si>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</si>
  <si>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</si>
  <si>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</si>
  <si>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</si>
  <si>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</si>
  <si>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</si>
  <si>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</si>
  <si>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</si>
  <si>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</si>
  <si>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</si>
  <si>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</si>
  <si>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</si>
  <si>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</si>
  <si>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</si>
  <si>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</si>
  <si>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</si>
  <si>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</si>
  <si>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</si>
  <si>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</si>
  <si>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</si>
  <si>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</si>
  <si>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</si>
  <si>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</si>
  <si>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</si>
  <si>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</si>
  <si>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</si>
  <si>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</si>
  <si>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</si>
  <si>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</si>
  <si>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</si>
  <si>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</si>
  <si>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</si>
  <si>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</si>
  <si>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</si>
  <si>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</si>
  <si>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</si>
  <si>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</si>
  <si>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</si>
  <si>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</si>
  <si>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</si>
  <si>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</si>
  <si>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</si>
  <si>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</si>
  <si>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</si>
  <si>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</si>
  <si>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</si>
  <si>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</si>
  <si>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</si>
  <si>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</si>
  <si>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</si>
  <si>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</si>
  <si>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</si>
  <si>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</si>
  <si>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</si>
  <si>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</si>
  <si>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</si>
  <si>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</si>
  <si>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</si>
  <si>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</si>
  <si>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</si>
  <si>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</si>
  <si>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</si>
  <si>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</si>
  <si>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</si>
  <si>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</si>
  <si>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</si>
  <si>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</si>
  <si>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</si>
  <si>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</si>
  <si>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</si>
  <si>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</si>
  <si>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</si>
  <si>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</si>
  <si>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</si>
  <si>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</si>
  <si>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</si>
  <si>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</si>
  <si>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</si>
  <si>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</si>
  <si>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</si>
  <si>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</si>
  <si>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</si>
  <si>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</si>
  <si>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</si>
  <si>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</si>
  <si>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</si>
  <si>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</si>
  <si>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</si>
  <si>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</si>
  <si>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</si>
  <si>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</si>
  <si>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</si>
  <si>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</si>
  <si>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</si>
  <si>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</si>
  <si>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静岡県浜松市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</si>
  <si>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</si>
  <si>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</si>
  <si>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</si>
  <si>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</si>
  <si>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</si>
  <si>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</si>
  <si>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</si>
  <si>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</si>
  <si>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</si>
  <si>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</si>
  <si>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</si>
  <si>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</si>
  <si>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</si>
  <si>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</si>
  <si>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</si>
  <si>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</si>
  <si>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</si>
  <si>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</si>
  <si>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</si>
  <si>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</si>
  <si>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</si>
  <si>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</si>
  <si>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</si>
  <si>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</si>
  <si>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</si>
  <si>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</si>
  <si>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</si>
  <si>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</si>
  <si>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</si>
  <si>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</si>
  <si>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</si>
  <si>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</si>
  <si>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</si>
  <si>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</si>
  <si>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</si>
  <si>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</si>
  <si>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</si>
  <si>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</si>
  <si>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</si>
  <si>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</si>
  <si>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</si>
  <si>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</si>
  <si>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</si>
  <si>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</si>
  <si>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</si>
  <si>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</si>
  <si>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</si>
  <si>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</si>
  <si>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</si>
  <si>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</si>
  <si>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</si>
  <si>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</si>
  <si>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</si>
  <si>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</si>
  <si>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</si>
  <si>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</si>
  <si>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</si>
  <si>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</si>
  <si>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</si>
  <si>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</si>
  <si>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</si>
  <si>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</si>
  <si>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</si>
  <si>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</si>
  <si>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</si>
  <si>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</si>
  <si>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</si>
  <si>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</si>
  <si>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</si>
  <si>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</si>
  <si>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</si>
  <si>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</si>
  <si>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</si>
  <si>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</si>
  <si>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</si>
  <si>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</si>
  <si>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</si>
  <si>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</si>
  <si>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</si>
  <si>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</si>
  <si>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</si>
  <si>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</si>
  <si>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</si>
  <si>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</si>
  <si>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</si>
  <si>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</si>
  <si>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</si>
  <si>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</si>
  <si>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</si>
  <si>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</si>
  <si>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</si>
  <si>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</si>
  <si>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</si>
  <si>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</si>
  <si>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</si>
  <si>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</si>
  <si>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</si>
  <si>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</si>
  <si>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</si>
  <si>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</si>
  <si>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</si>
  <si>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</si>
  <si>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</si>
  <si>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</si>
  <si>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</si>
  <si>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</si>
  <si>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</si>
  <si>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</si>
  <si>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</si>
  <si>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</si>
  <si>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</si>
  <si>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</si>
  <si>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</si>
  <si>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</si>
  <si>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</si>
  <si>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</si>
  <si>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</si>
  <si>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</si>
  <si>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</si>
  <si>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</si>
  <si>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</si>
  <si>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</si>
  <si>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</si>
  <si>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</si>
  <si>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</si>
  <si>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</si>
  <si>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</si>
  <si>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</si>
  <si>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</si>
  <si>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</si>
  <si>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</si>
  <si>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</si>
  <si>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</si>
  <si>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</si>
  <si>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</si>
  <si>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</si>
  <si>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</si>
  <si>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</si>
  <si>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</si>
  <si>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</si>
  <si>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</si>
  <si>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</si>
  <si>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</si>
  <si>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</si>
  <si>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</si>
  <si>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</si>
  <si>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</si>
  <si>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</si>
  <si>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</si>
  <si>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</si>
  <si>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</si>
  <si>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</si>
  <si>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</si>
  <si>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</si>
  <si>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</si>
  <si>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</si>
  <si>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</si>
  <si>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</si>
  <si>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</si>
  <si>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</si>
  <si>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</si>
  <si>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</si>
  <si>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</si>
  <si>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</si>
  <si>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</si>
  <si>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</si>
  <si>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</si>
  <si>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</si>
  <si>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</si>
  <si>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</si>
  <si>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</si>
  <si>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</si>
  <si>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</si>
  <si>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</si>
  <si>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</si>
  <si>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</si>
  <si>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</si>
  <si>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</si>
  <si>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</si>
  <si>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</si>
  <si>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</si>
  <si>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</si>
  <si>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</si>
  <si>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</si>
  <si>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</si>
  <si>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</si>
  <si>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</si>
  <si>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</si>
  <si>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</si>
  <si>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</si>
  <si>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</si>
  <si>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</si>
  <si>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</si>
  <si>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</si>
  <si>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</si>
  <si>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</si>
  <si>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</si>
  <si>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</si>
  <si>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</si>
  <si>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</si>
  <si>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</si>
  <si>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</si>
  <si>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</si>
  <si>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</si>
  <si>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</si>
  <si>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</si>
  <si>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0.19</t>
  </si>
  <si>
    <t>▲ 0.21</t>
  </si>
  <si>
    <t>▲ 1.76</t>
  </si>
  <si>
    <t>▲ 0.11</t>
  </si>
  <si>
    <t>水道事業</t>
  </si>
  <si>
    <t>一般会計</t>
  </si>
  <si>
    <t>下水道事業</t>
  </si>
  <si>
    <t>病院事業</t>
  </si>
  <si>
    <t>国民健康保険事業</t>
  </si>
  <si>
    <t>介護保険事業</t>
  </si>
  <si>
    <t>小型自動車競走事業</t>
  </si>
  <si>
    <t>母子父子寡婦福祉資金貸付事業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</si>
  <si>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</si>
  <si>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</si>
  <si>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</si>
  <si>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</si>
  <si>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</si>
  <si>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</si>
  <si>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</si>
  <si>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</si>
  <si>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（公益財団法人）浜松国際交流協会</t>
    <rPh sb="1" eb="3">
      <t>コウエキ</t>
    </rPh>
    <rPh sb="3" eb="5">
      <t>ザイダン</t>
    </rPh>
    <rPh sb="5" eb="7">
      <t>ホウジン</t>
    </rPh>
    <rPh sb="8" eb="10">
      <t>ハママツ</t>
    </rPh>
    <rPh sb="10" eb="12">
      <t>コクサイ</t>
    </rPh>
    <rPh sb="12" eb="14">
      <t>コウリュウ</t>
    </rPh>
    <rPh sb="14" eb="16">
      <t>キョウカイ</t>
    </rPh>
    <phoneticPr fontId="2"/>
  </si>
  <si>
    <t>（公益財団法人）浜松市文化振興財団</t>
    <rPh sb="1" eb="3">
      <t>コウエキ</t>
    </rPh>
    <rPh sb="3" eb="5">
      <t>ザイダン</t>
    </rPh>
    <rPh sb="5" eb="7">
      <t>ホウジン</t>
    </rPh>
    <rPh sb="8" eb="10">
      <t>ハママツ</t>
    </rPh>
    <rPh sb="10" eb="11">
      <t>シ</t>
    </rPh>
    <rPh sb="11" eb="13">
      <t>ブンカ</t>
    </rPh>
    <rPh sb="13" eb="15">
      <t>シンコウ</t>
    </rPh>
    <rPh sb="15" eb="17">
      <t>ザイダン</t>
    </rPh>
    <phoneticPr fontId="2"/>
  </si>
  <si>
    <t>（公益財団法人）浜松市社会福祉協議会</t>
    <rPh sb="1" eb="3">
      <t>コウエキ</t>
    </rPh>
    <rPh sb="3" eb="5">
      <t>ザイダン</t>
    </rPh>
    <rPh sb="5" eb="7">
      <t>ホウジン</t>
    </rPh>
    <rPh sb="8" eb="11">
      <t>ハママツシ</t>
    </rPh>
    <rPh sb="11" eb="13">
      <t>シャカイ</t>
    </rPh>
    <rPh sb="13" eb="15">
      <t>フクシ</t>
    </rPh>
    <rPh sb="15" eb="18">
      <t>キョウギカイ</t>
    </rPh>
    <phoneticPr fontId="2"/>
  </si>
  <si>
    <t>（公益財団法人）浜松市シルバー人材センター</t>
    <rPh sb="1" eb="3">
      <t>コウエキ</t>
    </rPh>
    <rPh sb="3" eb="5">
      <t>ザイダン</t>
    </rPh>
    <rPh sb="5" eb="7">
      <t>ホウジン</t>
    </rPh>
    <rPh sb="8" eb="11">
      <t>ハママツシ</t>
    </rPh>
    <rPh sb="15" eb="17">
      <t>ジンザイ</t>
    </rPh>
    <phoneticPr fontId="2"/>
  </si>
  <si>
    <t>（社会福祉法人）浜松市社会福祉事業団</t>
    <rPh sb="1" eb="3">
      <t>シャカイ</t>
    </rPh>
    <rPh sb="3" eb="5">
      <t>フクシ</t>
    </rPh>
    <rPh sb="5" eb="7">
      <t>ホウジン</t>
    </rPh>
    <rPh sb="8" eb="11">
      <t>ハママツシ</t>
    </rPh>
    <rPh sb="11" eb="13">
      <t>シャカイ</t>
    </rPh>
    <rPh sb="13" eb="15">
      <t>フクシ</t>
    </rPh>
    <rPh sb="15" eb="18">
      <t>ジギョウダン</t>
    </rPh>
    <phoneticPr fontId="2"/>
  </si>
  <si>
    <t>（公益財団法人）浜松市医療公社</t>
    <rPh sb="1" eb="3">
      <t>コウエキ</t>
    </rPh>
    <rPh sb="3" eb="5">
      <t>ザイダン</t>
    </rPh>
    <rPh sb="5" eb="7">
      <t>ホウジン</t>
    </rPh>
    <rPh sb="8" eb="11">
      <t>ハママツシ</t>
    </rPh>
    <rPh sb="11" eb="13">
      <t>イリョウ</t>
    </rPh>
    <rPh sb="13" eb="15">
      <t>コウシャ</t>
    </rPh>
    <phoneticPr fontId="2"/>
  </si>
  <si>
    <t>（一般財団法人）浜松市清掃公社</t>
    <rPh sb="1" eb="3">
      <t>イッパン</t>
    </rPh>
    <rPh sb="3" eb="5">
      <t>ザイダン</t>
    </rPh>
    <rPh sb="5" eb="7">
      <t>ホウジン</t>
    </rPh>
    <rPh sb="8" eb="11">
      <t>ハママツシ</t>
    </rPh>
    <rPh sb="11" eb="13">
      <t>セイソウ</t>
    </rPh>
    <rPh sb="13" eb="15">
      <t>コウシャ</t>
    </rPh>
    <phoneticPr fontId="2"/>
  </si>
  <si>
    <t>（公益財団法人）浜松地域イノベーション推進機構</t>
    <rPh sb="1" eb="3">
      <t>コウエキ</t>
    </rPh>
    <rPh sb="3" eb="5">
      <t>ザイダン</t>
    </rPh>
    <rPh sb="5" eb="7">
      <t>ホウジン</t>
    </rPh>
    <rPh sb="8" eb="10">
      <t>ハママツ</t>
    </rPh>
    <rPh sb="10" eb="12">
      <t>チイキ</t>
    </rPh>
    <rPh sb="19" eb="21">
      <t>スイシン</t>
    </rPh>
    <rPh sb="21" eb="23">
      <t>キコウ</t>
    </rPh>
    <phoneticPr fontId="2"/>
  </si>
  <si>
    <t>（公益財団法人）浜松市勤労福祉協会</t>
    <rPh sb="1" eb="3">
      <t>コウエキ</t>
    </rPh>
    <rPh sb="3" eb="5">
      <t>ザイダン</t>
    </rPh>
    <rPh sb="5" eb="7">
      <t>ホウジン</t>
    </rPh>
    <rPh sb="8" eb="11">
      <t>ハママツシ</t>
    </rPh>
    <rPh sb="11" eb="13">
      <t>キンロウ</t>
    </rPh>
    <rPh sb="13" eb="15">
      <t>フクシ</t>
    </rPh>
    <rPh sb="15" eb="17">
      <t>キョウカイ</t>
    </rPh>
    <phoneticPr fontId="2"/>
  </si>
  <si>
    <t>（公益財団法人）浜松市花みどり振興財団</t>
    <rPh sb="1" eb="3">
      <t>コウエキ</t>
    </rPh>
    <rPh sb="3" eb="5">
      <t>ザイダン</t>
    </rPh>
    <rPh sb="5" eb="7">
      <t>ホウジン</t>
    </rPh>
    <rPh sb="8" eb="10">
      <t>ハママツ</t>
    </rPh>
    <rPh sb="10" eb="11">
      <t>シ</t>
    </rPh>
    <rPh sb="11" eb="12">
      <t>ハナ</t>
    </rPh>
    <rPh sb="15" eb="17">
      <t>シンコウ</t>
    </rPh>
    <rPh sb="17" eb="19">
      <t>ザイダン</t>
    </rPh>
    <phoneticPr fontId="2"/>
  </si>
  <si>
    <t>（一般財団法人）浜松まちづくり公社</t>
    <rPh sb="1" eb="3">
      <t>イッパン</t>
    </rPh>
    <rPh sb="3" eb="5">
      <t>ザイダン</t>
    </rPh>
    <rPh sb="5" eb="7">
      <t>ホウジン</t>
    </rPh>
    <rPh sb="8" eb="10">
      <t>ハママツ</t>
    </rPh>
    <rPh sb="15" eb="17">
      <t>コウシャ</t>
    </rPh>
    <phoneticPr fontId="2"/>
  </si>
  <si>
    <t>（株式会社）なゆた浜北</t>
    <rPh sb="1" eb="5">
      <t>カブシキガイシャ</t>
    </rPh>
    <rPh sb="9" eb="11">
      <t>ハマキタ</t>
    </rPh>
    <phoneticPr fontId="2"/>
  </si>
  <si>
    <t>-</t>
    <phoneticPr fontId="2"/>
  </si>
  <si>
    <t>(一般廃棄物処理施設整備事業基金(R03年度末現在))</t>
    <phoneticPr fontId="5"/>
  </si>
  <si>
    <t>(資産管理基金(R03年度末現在))</t>
    <phoneticPr fontId="5"/>
  </si>
  <si>
    <t>(商工業振興施設整備基金(R03年度末現在))</t>
    <phoneticPr fontId="5"/>
  </si>
  <si>
    <t>(文化振興基金(R03年度末現在))</t>
    <phoneticPr fontId="5"/>
  </si>
  <si>
    <t>(新型コロナウイルス感染症対策貸付金利子助成事業基金(R03年度末現在))</t>
    <phoneticPr fontId="5"/>
  </si>
  <si>
    <t>浜名湖競艇企業団</t>
    <rPh sb="0" eb="3">
      <t>ハマナコ</t>
    </rPh>
    <rPh sb="3" eb="5">
      <t>キョウテイ</t>
    </rPh>
    <rPh sb="5" eb="7">
      <t>キギョウ</t>
    </rPh>
    <rPh sb="7" eb="8">
      <t>ダン</t>
    </rPh>
    <phoneticPr fontId="2"/>
  </si>
  <si>
    <t>養護老人ホームとよおか管理組合</t>
    <rPh sb="0" eb="2">
      <t>ヨウゴ</t>
    </rPh>
    <rPh sb="2" eb="4">
      <t>ロウジン</t>
    </rPh>
    <rPh sb="11" eb="13">
      <t>カンリ</t>
    </rPh>
    <rPh sb="13" eb="15">
      <t>クミアイ</t>
    </rPh>
    <phoneticPr fontId="2"/>
  </si>
  <si>
    <t>浜名学園組合</t>
    <rPh sb="0" eb="2">
      <t>ハマナ</t>
    </rPh>
    <rPh sb="2" eb="4">
      <t>ガクエン</t>
    </rPh>
    <rPh sb="4" eb="6">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</si>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</sst>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38"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82" xfId="14" applyNumberFormat="1" applyFont="1" applyBorder="1" applyAlignment="1" applyProtection="1">
      <alignment horizontal="right" vertical="center" shrinkToFit="1"/>
      <protection locked="0"/>
    </xf>
    <xf numFmtId="177" fontId="34" fillId="0" borderId="18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36"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7"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39" xfId="12" applyFont="1" applyFill="1" applyBorder="1" applyAlignment="1" applyProtection="1">
      <alignment horizontal="left" vertical="center" shrinkToFit="1"/>
      <protection locked="0"/>
    </xf>
    <xf numFmtId="0" fontId="34" fillId="6" borderId="140" xfId="12" applyFont="1" applyFill="1" applyBorder="1" applyAlignment="1" applyProtection="1">
      <alignment horizontal="left" vertical="center" shrinkToFit="1"/>
      <protection locked="0"/>
    </xf>
    <xf numFmtId="0" fontId="34" fillId="6" borderId="141"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5"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7"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6"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55"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57"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6" xfId="14" applyNumberFormat="1" applyFont="1" applyFill="1" applyBorder="1" applyAlignment="1">
      <alignment horizontal="right" vertical="center" shrinkToFit="1"/>
    </xf>
    <xf numFmtId="177" fontId="34" fillId="6" borderId="167"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5" xfId="14" applyNumberFormat="1" applyFont="1" applyFill="1" applyBorder="1" applyAlignment="1">
      <alignment horizontal="right" vertical="center" shrinkToFit="1"/>
    </xf>
    <xf numFmtId="188" fontId="34" fillId="6" borderId="176"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8975-496A-9583-F1FD6CBFC3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54626</c:v>
                </c:pt>
                <c:pt idx="1">
                  <c:v>52492</c:v>
                </c:pt>
                <c:pt idx="2">
                  <c:v>70651</c:v>
                </c:pt>
                <c:pt idx="3">
                  <c:v>70574</c:v>
                </c:pt>
                <c:pt idx="4">
                  <c:v>57607</c:v>
                </c:pt>
              </c:numCache>
            </c:numRef>
          </c:val>
          <c:smooth val="0"/>
          <c:extLst>
            <c:ext xmlns:c16="http://schemas.microsoft.com/office/drawing/2014/chart" uri="{C3380CC4-5D6E-409C-BE32-E72D297353CC}">
              <c16:uniqueId val="{00000001-8975-496A-9583-F1FD6CBFC3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3.11</c:v>
                </c:pt>
                <c:pt idx="1">
                  <c:v>2.83</c:v>
                </c:pt>
                <c:pt idx="2">
                  <c:v>2.79</c:v>
                </c:pt>
                <c:pt idx="3">
                  <c:v>3</c:v>
                </c:pt>
                <c:pt idx="4">
                  <c:v>3.18</c:v>
                </c:pt>
              </c:numCache>
            </c:numRef>
          </c:val>
          <c:extLst>
            <c:ext xmlns:c16="http://schemas.microsoft.com/office/drawing/2014/chart" uri="{C3380CC4-5D6E-409C-BE32-E72D297353CC}">
              <c16:uniqueId val="{00000000-D93D-449A-A5FB-CDDDF93884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7.28</c:v>
                </c:pt>
                <c:pt idx="1">
                  <c:v>7.15</c:v>
                </c:pt>
                <c:pt idx="2">
                  <c:v>5.42</c:v>
                </c:pt>
                <c:pt idx="3">
                  <c:v>4.9800000000000004</c:v>
                </c:pt>
                <c:pt idx="4">
                  <c:v>6.36</c:v>
                </c:pt>
              </c:numCache>
            </c:numRef>
          </c:val>
          <c:extLst>
            <c:ext xmlns:c16="http://schemas.microsoft.com/office/drawing/2014/chart" uri="{C3380CC4-5D6E-409C-BE32-E72D297353CC}">
              <c16:uniqueId val="{00000001-D93D-449A-A5FB-CDDDF93884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-0.21</c:v>
                </c:pt>
                <c:pt idx="2">
                  <c:v>-1.76</c:v>
                </c:pt>
                <c:pt idx="3">
                  <c:v>-0.11</c:v>
                </c:pt>
                <c:pt idx="4">
                  <c:v>1.96</c:v>
                </c:pt>
              </c:numCache>
            </c:numRef>
          </c:val>
          <c:smooth val="0"/>
          <c:extLst>
            <c:ext xmlns:c16="http://schemas.microsoft.com/office/drawing/2014/chart" uri="{C3380CC4-5D6E-409C-BE32-E72D297353CC}">
              <c16:uniqueId val="{00000002-D93D-449A-A5FB-CDDDF93884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0.06</c:v>
                </c:pt>
                <c:pt idx="4">
                  <c:v>#N/A</c:v>
                </c:pt>
                <c:pt idx="5">
                  <c:v>0.03</c:v>
                </c:pt>
                <c:pt idx="6">
                  <c:v>#N/A</c:v>
                </c:pt>
                <c:pt idx="7">
                  <c:v>0.03</c:v>
                </c:pt>
                <c:pt idx="8">
                  <c:v>#N/A</c:v>
                </c:pt>
                <c:pt idx="9">
                  <c:v>0.03</c:v>
                </c:pt>
              </c:numCache>
            </c:numRef>
          </c:val>
          <c:extLst>
            <c:ext xmlns:c16="http://schemas.microsoft.com/office/drawing/2014/chart" uri="{C3380CC4-5D6E-409C-BE32-E72D297353CC}">
              <c16:uniqueId val="{00000000-C763-4355-957B-7C57E4B26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63-4355-957B-7C57E4B26D5F}"/>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2-C763-4355-957B-7C57E4B26D5F}"/>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0.32</c:v>
                </c:pt>
                <c:pt idx="4">
                  <c:v>#N/A</c:v>
                </c:pt>
                <c:pt idx="5">
                  <c:v>0.32</c:v>
                </c:pt>
                <c:pt idx="6">
                  <c:v>#N/A</c:v>
                </c:pt>
                <c:pt idx="7">
                  <c:v>0.32</c:v>
                </c:pt>
                <c:pt idx="8">
                  <c:v>#N/A</c:v>
                </c:pt>
                <c:pt idx="9">
                  <c:v>0.31</c:v>
                </c:pt>
              </c:numCache>
            </c:numRef>
          </c:val>
          <c:extLst>
            <c:ext xmlns:c16="http://schemas.microsoft.com/office/drawing/2014/chart" uri="{C3380CC4-5D6E-409C-BE32-E72D297353CC}">
              <c16:uniqueId val="{00000003-C763-4355-957B-7C57E4B26D5F}"/>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0.57999999999999996</c:v>
                </c:pt>
                <c:pt idx="4">
                  <c:v>#N/A</c:v>
                </c:pt>
                <c:pt idx="5">
                  <c:v>0.33</c:v>
                </c:pt>
                <c:pt idx="6">
                  <c:v>#N/A</c:v>
                </c:pt>
                <c:pt idx="7">
                  <c:v>0.38</c:v>
                </c:pt>
                <c:pt idx="8">
                  <c:v>#N/A</c:v>
                </c:pt>
                <c:pt idx="9">
                  <c:v>0.75</c:v>
                </c:pt>
              </c:numCache>
            </c:numRef>
          </c:val>
          <c:extLst>
            <c:ext xmlns:c16="http://schemas.microsoft.com/office/drawing/2014/chart" uri="{C3380CC4-5D6E-409C-BE32-E72D297353CC}">
              <c16:uniqueId val="{00000004-C763-4355-957B-7C57E4B26D5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1.58</c:v>
                </c:pt>
                <c:pt idx="2">
                  <c:v>#N/A</c:v>
                </c:pt>
                <c:pt idx="3">
                  <c:v>0.79</c:v>
                </c:pt>
                <c:pt idx="4">
                  <c:v>#N/A</c:v>
                </c:pt>
                <c:pt idx="5">
                  <c:v>0.87</c:v>
                </c:pt>
                <c:pt idx="6">
                  <c:v>#N/A</c:v>
                </c:pt>
                <c:pt idx="7">
                  <c:v>1.37</c:v>
                </c:pt>
                <c:pt idx="8">
                  <c:v>#N/A</c:v>
                </c:pt>
                <c:pt idx="9">
                  <c:v>1.57</c:v>
                </c:pt>
              </c:numCache>
            </c:numRef>
          </c:val>
          <c:extLst>
            <c:ext xmlns:c16="http://schemas.microsoft.com/office/drawing/2014/chart" uri="{C3380CC4-5D6E-409C-BE32-E72D297353CC}">
              <c16:uniqueId val="{00000005-C763-4355-957B-7C57E4B26D5F}"/>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1.35</c:v>
                </c:pt>
                <c:pt idx="2">
                  <c:v>#N/A</c:v>
                </c:pt>
                <c:pt idx="3">
                  <c:v>1.45</c:v>
                </c:pt>
                <c:pt idx="4">
                  <c:v>#N/A</c:v>
                </c:pt>
                <c:pt idx="5">
                  <c:v>1.45</c:v>
                </c:pt>
                <c:pt idx="6">
                  <c:v>#N/A</c:v>
                </c:pt>
                <c:pt idx="7">
                  <c:v>1.34</c:v>
                </c:pt>
                <c:pt idx="8">
                  <c:v>#N/A</c:v>
                </c:pt>
                <c:pt idx="9">
                  <c:v>1.82</c:v>
                </c:pt>
              </c:numCache>
            </c:numRef>
          </c:val>
          <c:extLst>
            <c:ext xmlns:c16="http://schemas.microsoft.com/office/drawing/2014/chart" uri="{C3380CC4-5D6E-409C-BE32-E72D297353CC}">
              <c16:uniqueId val="{00000006-C763-4355-957B-7C57E4B26D5F}"/>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1.42</c:v>
                </c:pt>
                <c:pt idx="4">
                  <c:v>#N/A</c:v>
                </c:pt>
                <c:pt idx="5">
                  <c:v>1.95</c:v>
                </c:pt>
                <c:pt idx="6">
                  <c:v>#N/A</c:v>
                </c:pt>
                <c:pt idx="7">
                  <c:v>2.34</c:v>
                </c:pt>
                <c:pt idx="8">
                  <c:v>#N/A</c:v>
                </c:pt>
                <c:pt idx="9">
                  <c:v>2.35</c:v>
                </c:pt>
              </c:numCache>
            </c:numRef>
          </c:val>
          <c:extLst>
            <c:ext xmlns:c16="http://schemas.microsoft.com/office/drawing/2014/chart" uri="{C3380CC4-5D6E-409C-BE32-E72D297353CC}">
              <c16:uniqueId val="{00000007-C763-4355-957B-7C57E4B26D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3.08</c:v>
                </c:pt>
                <c:pt idx="2">
                  <c:v>#N/A</c:v>
                </c:pt>
                <c:pt idx="3">
                  <c:v>2.81</c:v>
                </c:pt>
                <c:pt idx="4">
                  <c:v>#N/A</c:v>
                </c:pt>
                <c:pt idx="5">
                  <c:v>2.76</c:v>
                </c:pt>
                <c:pt idx="6">
                  <c:v>#N/A</c:v>
                </c:pt>
                <c:pt idx="7">
                  <c:v>2.96</c:v>
                </c:pt>
                <c:pt idx="8">
                  <c:v>#N/A</c:v>
                </c:pt>
                <c:pt idx="9">
                  <c:v>3.13</c:v>
                </c:pt>
              </c:numCache>
            </c:numRef>
          </c:val>
          <c:extLst>
            <c:ext xmlns:c16="http://schemas.microsoft.com/office/drawing/2014/chart" uri="{C3380CC4-5D6E-409C-BE32-E72D297353CC}">
              <c16:uniqueId val="{00000008-C763-4355-957B-7C57E4B26D5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6.02</c:v>
                </c:pt>
                <c:pt idx="2">
                  <c:v>#N/A</c:v>
                </c:pt>
                <c:pt idx="3">
                  <c:v>5.66</c:v>
                </c:pt>
                <c:pt idx="4">
                  <c:v>#N/A</c:v>
                </c:pt>
                <c:pt idx="5">
                  <c:v>5.31</c:v>
                </c:pt>
                <c:pt idx="6">
                  <c:v>#N/A</c:v>
                </c:pt>
                <c:pt idx="7">
                  <c:v>4.74</c:v>
                </c:pt>
                <c:pt idx="8">
                  <c:v>#N/A</c:v>
                </c:pt>
                <c:pt idx="9">
                  <c:v>4.2300000000000004</c:v>
                </c:pt>
              </c:numCache>
            </c:numRef>
          </c:val>
          <c:extLst>
            <c:ext xmlns:c16="http://schemas.microsoft.com/office/drawing/2014/chart" uri="{C3380CC4-5D6E-409C-BE32-E72D297353CC}">
              <c16:uniqueId val="{00000009-C763-4355-957B-7C57E4B26D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32129</c:v>
                </c:pt>
                <c:pt idx="5">
                  <c:v>31905</c:v>
                </c:pt>
                <c:pt idx="8">
                  <c:v>31398</c:v>
                </c:pt>
                <c:pt idx="11">
                  <c:v>30841</c:v>
                </c:pt>
                <c:pt idx="14">
                  <c:v>31005</c:v>
                </c:pt>
              </c:numCache>
            </c:numRef>
          </c:val>
          <c:extLst>
            <c:ext xmlns:c16="http://schemas.microsoft.com/office/drawing/2014/chart" uri="{C3380CC4-5D6E-409C-BE32-E72D297353CC}">
              <c16:uniqueId val="{00000000-FB75-4FE1-BF77-99717B907A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75-4FE1-BF77-99717B907A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1041</c:v>
                </c:pt>
                <c:pt idx="3">
                  <c:v>1045</c:v>
                </c:pt>
                <c:pt idx="6">
                  <c:v>982</c:v>
                </c:pt>
                <c:pt idx="9">
                  <c:v>1347</c:v>
                </c:pt>
                <c:pt idx="12">
                  <c:v>1410</c:v>
                </c:pt>
              </c:numCache>
            </c:numRef>
          </c:val>
          <c:extLst>
            <c:ext xmlns:c16="http://schemas.microsoft.com/office/drawing/2014/chart" uri="{C3380CC4-5D6E-409C-BE32-E72D297353CC}">
              <c16:uniqueId val="{00000002-FB75-4FE1-BF77-99717B907A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FB75-4FE1-BF77-99717B907A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6185</c:v>
                </c:pt>
                <c:pt idx="3">
                  <c:v>5618</c:v>
                </c:pt>
                <c:pt idx="6">
                  <c:v>5497</c:v>
                </c:pt>
                <c:pt idx="9">
                  <c:v>5227</c:v>
                </c:pt>
                <c:pt idx="12">
                  <c:v>5019</c:v>
                </c:pt>
              </c:numCache>
            </c:numRef>
          </c:val>
          <c:extLst>
            <c:ext xmlns:c16="http://schemas.microsoft.com/office/drawing/2014/chart" uri="{C3380CC4-5D6E-409C-BE32-E72D297353CC}">
              <c16:uniqueId val="{00000004-FB75-4FE1-BF77-99717B907A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3333</c:v>
                </c:pt>
                <c:pt idx="3">
                  <c:v>3667</c:v>
                </c:pt>
                <c:pt idx="6">
                  <c:v>4000</c:v>
                </c:pt>
                <c:pt idx="9">
                  <c:v>4167</c:v>
                </c:pt>
                <c:pt idx="12">
                  <c:v>4500</c:v>
                </c:pt>
              </c:numCache>
            </c:numRef>
          </c:val>
          <c:extLst>
            <c:ext xmlns:c16="http://schemas.microsoft.com/office/drawing/2014/chart" uri="{C3380CC4-5D6E-409C-BE32-E72D297353CC}">
              <c16:uniqueId val="{00000005-FB75-4FE1-BF77-99717B907A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75-4FE1-BF77-99717B907A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32841</c:v>
                </c:pt>
                <c:pt idx="3">
                  <c:v>31595</c:v>
                </c:pt>
                <c:pt idx="6">
                  <c:v>30558</c:v>
                </c:pt>
                <c:pt idx="9">
                  <c:v>29596</c:v>
                </c:pt>
                <c:pt idx="12">
                  <c:v>28964</c:v>
                </c:pt>
              </c:numCache>
            </c:numRef>
          </c:val>
          <c:extLst>
            <c:ext xmlns:c16="http://schemas.microsoft.com/office/drawing/2014/chart" uri="{C3380CC4-5D6E-409C-BE32-E72D297353CC}">
              <c16:uniqueId val="{00000007-FB75-4FE1-BF77-99717B907A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11272</c:v>
                </c:pt>
                <c:pt idx="2">
                  <c:v>#N/A</c:v>
                </c:pt>
                <c:pt idx="3">
                  <c:v>#N/A</c:v>
                </c:pt>
                <c:pt idx="4">
                  <c:v>10021</c:v>
                </c:pt>
                <c:pt idx="5">
                  <c:v>#N/A</c:v>
                </c:pt>
                <c:pt idx="6">
                  <c:v>#N/A</c:v>
                </c:pt>
                <c:pt idx="7">
                  <c:v>9640</c:v>
                </c:pt>
                <c:pt idx="8">
                  <c:v>#N/A</c:v>
                </c:pt>
                <c:pt idx="9">
                  <c:v>#N/A</c:v>
                </c:pt>
                <c:pt idx="10">
                  <c:v>9497</c:v>
                </c:pt>
                <c:pt idx="11">
                  <c:v>#N/A</c:v>
                </c:pt>
                <c:pt idx="12">
                  <c:v>#N/A</c:v>
                </c:pt>
                <c:pt idx="13">
                  <c:v>8889</c:v>
                </c:pt>
                <c:pt idx="14">
                  <c:v>#N/A</c:v>
                </c:pt>
              </c:numCache>
            </c:numRef>
          </c:val>
          <c:smooth val="0"/>
          <c:extLst>
            <c:ext xmlns:c16="http://schemas.microsoft.com/office/drawing/2014/chart" uri="{C3380CC4-5D6E-409C-BE32-E72D297353CC}">
              <c16:uniqueId val="{00000008-FB75-4FE1-BF77-99717B907A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339169</c:v>
                </c:pt>
                <c:pt idx="5">
                  <c:v>344659</c:v>
                </c:pt>
                <c:pt idx="8">
                  <c:v>351547</c:v>
                </c:pt>
                <c:pt idx="11">
                  <c:v>362112</c:v>
                </c:pt>
                <c:pt idx="14">
                  <c:v>365009</c:v>
                </c:pt>
              </c:numCache>
            </c:numRef>
          </c:val>
          <c:extLst>
            <c:ext xmlns:c16="http://schemas.microsoft.com/office/drawing/2014/chart" uri="{C3380CC4-5D6E-409C-BE32-E72D297353CC}">
              <c16:uniqueId val="{00000000-DAAC-4E2E-91DF-CEC0E00574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53843</c:v>
                </c:pt>
                <c:pt idx="5">
                  <c:v>46091</c:v>
                </c:pt>
                <c:pt idx="8">
                  <c:v>42834</c:v>
                </c:pt>
                <c:pt idx="11">
                  <c:v>43049</c:v>
                </c:pt>
                <c:pt idx="14">
                  <c:v>41901</c:v>
                </c:pt>
              </c:numCache>
            </c:numRef>
          </c:val>
          <c:extLst>
            <c:ext xmlns:c16="http://schemas.microsoft.com/office/drawing/2014/chart" uri="{C3380CC4-5D6E-409C-BE32-E72D297353CC}">
              <c16:uniqueId val="{00000001-DAAC-4E2E-91DF-CEC0E00574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69834</c:v>
                </c:pt>
                <c:pt idx="5">
                  <c:v>77197</c:v>
                </c:pt>
                <c:pt idx="8">
                  <c:v>78539</c:v>
                </c:pt>
                <c:pt idx="11">
                  <c:v>75899</c:v>
                </c:pt>
                <c:pt idx="14">
                  <c:v>90642</c:v>
                </c:pt>
              </c:numCache>
            </c:numRef>
          </c:val>
          <c:extLst>
            <c:ext xmlns:c16="http://schemas.microsoft.com/office/drawing/2014/chart" uri="{C3380CC4-5D6E-409C-BE32-E72D297353CC}">
              <c16:uniqueId val="{00000002-DAAC-4E2E-91DF-CEC0E00574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AC-4E2E-91DF-CEC0E00574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AC-4E2E-91DF-CEC0E00574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AC-4E2E-91DF-CEC0E00574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69090</c:v>
                </c:pt>
                <c:pt idx="3">
                  <c:v>66422</c:v>
                </c:pt>
                <c:pt idx="6">
                  <c:v>64692</c:v>
                </c:pt>
                <c:pt idx="9">
                  <c:v>62937</c:v>
                </c:pt>
                <c:pt idx="12">
                  <c:v>62046</c:v>
                </c:pt>
              </c:numCache>
            </c:numRef>
          </c:val>
          <c:extLst>
            <c:ext xmlns:c16="http://schemas.microsoft.com/office/drawing/2014/chart" uri="{C3380CC4-5D6E-409C-BE32-E72D297353CC}">
              <c16:uniqueId val="{00000006-DAAC-4E2E-91DF-CEC0E00574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41</c:v>
                </c:pt>
                <c:pt idx="6">
                  <c:v>29</c:v>
                </c:pt>
                <c:pt idx="9">
                  <c:v>18</c:v>
                </c:pt>
                <c:pt idx="12">
                  <c:v>6</c:v>
                </c:pt>
              </c:numCache>
            </c:numRef>
          </c:val>
          <c:extLst>
            <c:ext xmlns:c16="http://schemas.microsoft.com/office/drawing/2014/chart" uri="{C3380CC4-5D6E-409C-BE32-E72D297353CC}">
              <c16:uniqueId val="{00000007-DAAC-4E2E-91DF-CEC0E00574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77038</c:v>
                </c:pt>
                <c:pt idx="3">
                  <c:v>70958</c:v>
                </c:pt>
                <c:pt idx="6">
                  <c:v>65344</c:v>
                </c:pt>
                <c:pt idx="9">
                  <c:v>60782</c:v>
                </c:pt>
                <c:pt idx="12">
                  <c:v>58256</c:v>
                </c:pt>
              </c:numCache>
            </c:numRef>
          </c:val>
          <c:extLst>
            <c:ext xmlns:c16="http://schemas.microsoft.com/office/drawing/2014/chart" uri="{C3380CC4-5D6E-409C-BE32-E72D297353CC}">
              <c16:uniqueId val="{00000008-DAAC-4E2E-91DF-CEC0E00574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10676</c:v>
                </c:pt>
                <c:pt idx="3">
                  <c:v>9466</c:v>
                </c:pt>
                <c:pt idx="6">
                  <c:v>10378</c:v>
                </c:pt>
                <c:pt idx="9">
                  <c:v>9673</c:v>
                </c:pt>
                <c:pt idx="12">
                  <c:v>8851</c:v>
                </c:pt>
              </c:numCache>
            </c:numRef>
          </c:val>
          <c:extLst>
            <c:ext xmlns:c16="http://schemas.microsoft.com/office/drawing/2014/chart" uri="{C3380CC4-5D6E-409C-BE32-E72D297353CC}">
              <c16:uniqueId val="{00000009-DAAC-4E2E-91DF-CEC0E00574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282790</c:v>
                </c:pt>
                <c:pt idx="3">
                  <c:v>281322</c:v>
                </c:pt>
                <c:pt idx="6">
                  <c:v>281621</c:v>
                </c:pt>
                <c:pt idx="9">
                  <c:v>286535</c:v>
                </c:pt>
                <c:pt idx="12">
                  <c:v>282919</c:v>
                </c:pt>
              </c:numCache>
            </c:numRef>
          </c:val>
          <c:extLst>
            <c:ext xmlns:c16="http://schemas.microsoft.com/office/drawing/2014/chart" uri="{C3380CC4-5D6E-409C-BE32-E72D297353CC}">
              <c16:uniqueId val="{0000000A-DAAC-4E2E-91DF-CEC0E00574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AC-4E2E-91DF-CEC0E00574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11546</c:v>
                </c:pt>
                <c:pt idx="1">
                  <c:v>10767</c:v>
                </c:pt>
                <c:pt idx="2">
                  <c:v>14482</c:v>
                </c:pt>
              </c:numCache>
            </c:numRef>
          </c:val>
          <c:extLst>
            <c:ext xmlns:c16="http://schemas.microsoft.com/office/drawing/2014/chart" uri="{C3380CC4-5D6E-409C-BE32-E72D297353CC}">
              <c16:uniqueId val="{00000000-E3E7-40BE-8E53-D5013CACF4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1010</c:v>
                </c:pt>
                <c:pt idx="1">
                  <c:v>590</c:v>
                </c:pt>
                <c:pt idx="2">
                  <c:v>678</c:v>
                </c:pt>
              </c:numCache>
            </c:numRef>
          </c:val>
          <c:extLst>
            <c:ext xmlns:c16="http://schemas.microsoft.com/office/drawing/2014/chart" uri="{C3380CC4-5D6E-409C-BE32-E72D297353CC}">
              <c16:uniqueId val="{00000001-E3E7-40BE-8E53-D5013CACF4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32846</c:v>
                </c:pt>
                <c:pt idx="1">
                  <c:v>31526</c:v>
                </c:pt>
                <c:pt idx="2">
                  <c:v>37955</c:v>
                </c:pt>
              </c:numCache>
            </c:numRef>
          </c:val>
          <c:extLst>
            <c:ext xmlns:c16="http://schemas.microsoft.com/office/drawing/2014/chart" uri="{C3380CC4-5D6E-409C-BE32-E72D297353CC}">
              <c16:uniqueId val="{00000002-E3E7-40BE-8E53-D5013CACF4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年度の実質公債費比率の分子は、公債費元利償還金の</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億円の減及び算入公債費等の</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億円の増などにより、前年より</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億円の減となった。本市では、中期財政計画（平成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年度まで）において、実質公債費比率を「類似政令指定都市（平成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年度以降に合併を行い政令指定都市に移行した</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都市）平均を下回る」ことを補足目標としており、本市</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に対して、類似政令指定都市平均</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と目標を達している。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市場公募債（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年満期一括償還）を平成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年度より発行。発行額から借換債</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億円を除いた額の</a:t>
          </a:r>
          <a:r>
            <a:rPr kumimoji="1" lang="en-US" altLang="ja-JP" sz="1000">
              <a:latin typeface="ＭＳ ゴシック" pitchFamily="49" charset="-128"/>
              <a:ea typeface="ＭＳ ゴシック" pitchFamily="49" charset="-128"/>
            </a:rPr>
            <a:t>1/10</a:t>
          </a:r>
          <a:r>
            <a:rPr kumimoji="1" lang="ja-JP" altLang="en-US" sz="1000">
              <a:latin typeface="ＭＳ ゴシック" pitchFamily="49" charset="-128"/>
              <a:ea typeface="ＭＳ ゴシック" pitchFamily="49" charset="-128"/>
            </a:rPr>
            <a:t>を毎年減債基金へ積み立てている。令和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年度は減債基金へ</a:t>
          </a:r>
          <a:r>
            <a:rPr kumimoji="1" lang="en-US" altLang="ja-JP" sz="1000">
              <a:latin typeface="ＭＳ ゴシック" pitchFamily="49" charset="-128"/>
              <a:ea typeface="ＭＳ ゴシック" pitchFamily="49" charset="-128"/>
            </a:rPr>
            <a:t>75</a:t>
          </a:r>
          <a:r>
            <a:rPr kumimoji="1" lang="ja-JP" altLang="en-US" sz="1000">
              <a:latin typeface="ＭＳ ゴシック" pitchFamily="49" charset="-128"/>
              <a:ea typeface="ＭＳ ゴシック" pitchFamily="49" charset="-128"/>
            </a:rPr>
            <a:t>億円を積み立て、</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億円の取崩償還を行うことにより</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年度は、将来負担比率の分子は前年度比</a:t>
          </a:r>
          <a:r>
            <a:rPr kumimoji="1" lang="en-US" altLang="ja-JP" sz="1400">
              <a:latin typeface="ＭＳ ゴシック" pitchFamily="49" charset="-128"/>
              <a:ea typeface="ＭＳ ゴシック" pitchFamily="49" charset="-128"/>
            </a:rPr>
            <a:t>243.6</a:t>
          </a:r>
          <a:r>
            <a:rPr kumimoji="1" lang="ja-JP" altLang="en-US" sz="1400">
              <a:latin typeface="ＭＳ ゴシック" pitchFamily="49" charset="-128"/>
              <a:ea typeface="ＭＳ ゴシック" pitchFamily="49" charset="-128"/>
            </a:rPr>
            <a:t>億円の減となった。この主な要因として、（一般会計）地方債残高の減、下水道市債残高の減に伴う繰入見込額の減及び職員の新陳代謝に伴う退職手当負担見込額の減などにより、将来負担額が前年度比</a:t>
          </a:r>
          <a:r>
            <a:rPr kumimoji="1" lang="en-US" altLang="ja-JP" sz="1400">
              <a:latin typeface="ＭＳ ゴシック" pitchFamily="49" charset="-128"/>
              <a:ea typeface="ＭＳ ゴシック" pitchFamily="49" charset="-128"/>
            </a:rPr>
            <a:t>78.7</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また、基準財政需要額算入見込額が臨時財政対策債などの増により前年度比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億円の増となり、将来負担比率の改善に寄与している。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億円の増となった。その主な要因として、前年度剰余金の積立による財政調整基金の増及び今後の財源確保のための積立による一般廃棄物処理整備事業基金及び資産管理基金の増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令和３年度末残高が多い上位５基金について、抜粋して記載。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・商工業振興施設整備基金：企業立地促進助成事業（補助金）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（新たな清掃工場を建設しており、その財源とする）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・文化振興基金：文化の振興を図るための事業に要する経費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（文化施設の大規模改修を予定しており、その財源とする）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・新型コロナウイルス感染症対策貸付金利子助成事業基金：新型コロナウイルス感染症対策関連償還利子補助金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・一般廃棄物処理施設整備事業基金について、新清掃工場整備及び西部清掃工場更新事業に対する財源確保を目的とした積立てにより、前年度比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・資産管理基金について、公有財産の適正な管理に資するため、今後の財源確保を目的とした積立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・文化振興基金について、アクトシティ浜松の改修工事に対する財源確保を目的とした積立により、前年度比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・新型コロナウイルス感染症対策貸付金利子助成事業基金について、中小企業者が借り入れた資金に係る利子助成に要する経費の積立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億円の積立などにより、年度末残高は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・基金残高についてコロナ禍前の水準を確保。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市債の元利償還金の財源などとして活用していく。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795,771
770,775
1,558.06
394,601,514
383,252,465
7,233,367
227,707,392
249,445,630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類似団体内では中位に位置。景気低迷に伴う市税の減等により平成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年度をピークに悪化していたが、平成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年度にかけて法人市民税の税収の増などにより基準財政収入額が増加し、改善傾向となる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市税等基準財政収入額の減及び臨時財政対策債償還基金費等の皆増、社会福祉費や高齢者福祉費の増による基準財政需要額の増に伴い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今後も行財政改革により歳出の削減に努めるとともに歳入の確保に努め、財政基盤を強化していく。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034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年度以降、市税などの増に伴う経常一般財源の増加により、改善傾向となっ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物件費などの経常的な歳出の増があったものの、地方交付税や地方消費税交付金などの経常経費充当一般財源の増が大きく上回り、経常収支比率は前年度より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117324</xdr:rowOff>
    </xdr:from>
    <xdr:to>
      <xdr:col>23</xdr:col>
      <xdr:colOff>133350</xdr:colOff>
      <xdr:row>63</xdr:row>
      <xdr:rowOff>108555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4324"/>
          <a:ext cx="8382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108555</xdr:rowOff>
    </xdr:from>
    <xdr:to>
      <xdr:col>19</xdr:col>
      <xdr:colOff>133350</xdr:colOff>
      <xdr:row>63</xdr:row>
      <xdr:rowOff>131535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0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141212</xdr:rowOff>
    </xdr:from>
    <xdr:to>
      <xdr:col>15</xdr:col>
      <xdr:colOff>82550</xdr:colOff>
      <xdr:row>63</xdr:row>
      <xdr:rowOff>131535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99662"/>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141212</xdr:rowOff>
    </xdr:from>
    <xdr:to>
      <xdr:col>11</xdr:col>
      <xdr:colOff>31750</xdr:colOff>
      <xdr:row>63</xdr:row>
      <xdr:rowOff>5141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996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66524</xdr:rowOff>
    </xdr:from>
    <xdr:to>
      <xdr:col>23</xdr:col>
      <xdr:colOff>184150</xdr:colOff>
      <xdr:row>60</xdr:row>
      <xdr:rowOff>168124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83051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57755</xdr:rowOff>
    </xdr:from>
    <xdr:to>
      <xdr:col>19</xdr:col>
      <xdr:colOff>184150</xdr:colOff>
      <xdr:row>63</xdr:row>
      <xdr:rowOff>159355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169532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90412</xdr:rowOff>
    </xdr:from>
    <xdr:to>
      <xdr:col>11</xdr:col>
      <xdr:colOff>82550</xdr:colOff>
      <xdr:row>62</xdr:row>
      <xdr:rowOff>20562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30739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125791</xdr:rowOff>
    </xdr:from>
    <xdr:to>
      <xdr:col>7</xdr:col>
      <xdr:colOff>31750</xdr:colOff>
      <xdr:row>63</xdr:row>
      <xdr:rowOff>55941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66118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月に策定した定員適正化計画に基づき、令和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年間で職員定数</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人の削減を進めることとし、引き続き人件費及び物件費の削減に努める。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定員適正化計画の前期からの着実な実施及び行政の効率化の推進により、継続して類似団体平均を下回っている。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年度は、教職員の退職金が前年度比</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億円の減となったことにより、人件費は前年度比</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億円の減となっている。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79587</xdr:rowOff>
    </xdr:from>
    <xdr:to>
      <xdr:col>23</xdr:col>
      <xdr:colOff>133350</xdr:colOff>
      <xdr:row>83</xdr:row>
      <xdr:rowOff>129524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67037"/>
          <a:ext cx="838200" cy="3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60912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6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37142</xdr:rowOff>
    </xdr:from>
    <xdr:to>
      <xdr:col>19</xdr:col>
      <xdr:colOff>133350</xdr:colOff>
      <xdr:row>81</xdr:row>
      <xdr:rowOff>79587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753142"/>
          <a:ext cx="889000" cy="2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75740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3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141441</xdr:rowOff>
    </xdr:from>
    <xdr:to>
      <xdr:col>15</xdr:col>
      <xdr:colOff>82550</xdr:colOff>
      <xdr:row>80</xdr:row>
      <xdr:rowOff>37142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685991"/>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165412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8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141441</xdr:rowOff>
    </xdr:from>
    <xdr:to>
      <xdr:col>11</xdr:col>
      <xdr:colOff>31750</xdr:colOff>
      <xdr:row>79</xdr:row>
      <xdr:rowOff>161883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685991"/>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87025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8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78724</xdr:rowOff>
    </xdr:from>
    <xdr:to>
      <xdr:col>23</xdr:col>
      <xdr:colOff>184150</xdr:colOff>
      <xdr:row>84</xdr:row>
      <xdr:rowOff>8874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95251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5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28787</xdr:rowOff>
    </xdr:from>
    <xdr:to>
      <xdr:col>19</xdr:col>
      <xdr:colOff>184150</xdr:colOff>
      <xdr:row>81</xdr:row>
      <xdr:rowOff>130387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140564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8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157792</xdr:rowOff>
    </xdr:from>
    <xdr:to>
      <xdr:col>15</xdr:col>
      <xdr:colOff>133350</xdr:colOff>
      <xdr:row>80</xdr:row>
      <xdr:rowOff>87942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98119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4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90641</xdr:rowOff>
    </xdr:from>
    <xdr:to>
      <xdr:col>11</xdr:col>
      <xdr:colOff>82550</xdr:colOff>
      <xdr:row>80</xdr:row>
      <xdr:rowOff>20791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6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30968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40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111083</xdr:rowOff>
    </xdr:from>
    <xdr:to>
      <xdr:col>7</xdr:col>
      <xdr:colOff>31750</xdr:colOff>
      <xdr:row>80</xdr:row>
      <xdr:rowOff>41233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51410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2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類似団体の中では低水準である。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職員給与については、人事委員会勧告に基づき給与改定を行うことで、地域民間給与との均衡を図り、常に適正化に努めている。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149861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94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149861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latin typeface="ＭＳ Ｐゴシック" panose="020B0600070205080204" pitchFamily="50" charset="-128"/>
              <a:ea typeface="ＭＳ Ｐゴシック" panose="020B0600070205080204" pitchFamily="50" charset="-128"/>
            </a:rPr>
            <a:t>3,426</a:t>
          </a:r>
          <a:r>
            <a:rPr kumimoji="1" lang="ja-JP" altLang="en-US" sz="1300">
              <a:latin typeface="ＭＳ Ｐゴシック" panose="020B0600070205080204" pitchFamily="50" charset="-128"/>
              <a:ea typeface="ＭＳ Ｐゴシック" panose="020B0600070205080204" pitchFamily="50" charset="-128"/>
            </a:rPr>
            <a:t>人の増となった。令和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10.89</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月に策定した定員適正化計画に基づき、適切な人員管理に努める。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13208</xdr:rowOff>
    </xdr:from>
    <xdr:to>
      <xdr:col>81</xdr:col>
      <xdr:colOff>44450</xdr:colOff>
      <xdr:row>61</xdr:row>
      <xdr:rowOff>42164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16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61</xdr:row>
      <xdr:rowOff>13208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448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138938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162814</xdr:rowOff>
    </xdr:from>
    <xdr:to>
      <xdr:col>81</xdr:col>
      <xdr:colOff>95250</xdr:colOff>
      <xdr:row>61</xdr:row>
      <xdr:rowOff>92964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7891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133858</xdr:rowOff>
    </xdr:from>
    <xdr:to>
      <xdr:col>77</xdr:col>
      <xdr:colOff>95250</xdr:colOff>
      <xdr:row>61</xdr:row>
      <xdr:rowOff>64008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74185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類似団体内では上位に位置する。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実質公債費比率は、社会福祉費の増及び臨時財政対策債償還基金費の増による標準財政規模の増により、前年度比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単年度数値（</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59972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6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59972</xdr:rowOff>
    </xdr:from>
    <xdr:to>
      <xdr:col>72</xdr:col>
      <xdr:colOff>203200</xdr:colOff>
      <xdr:row>41</xdr:row>
      <xdr:rowOff>22578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1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143228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5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9172</xdr:rowOff>
    </xdr:from>
    <xdr:to>
      <xdr:col>73</xdr:col>
      <xdr:colOff>44450</xdr:colOff>
      <xdr:row>40</xdr:row>
      <xdr:rowOff>110772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120949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32755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年度の将来負担額は、市債残高の減などにより前年度比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充当可能財源等は、充当可能基金における財政調整基金や減債基金の積立による前年度比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億円の増などにより、前年度比</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億円増となった。</a:t>
          </a:r>
        </a:p>
        <a:p>
          <a:r>
            <a:rPr kumimoji="1" lang="ja-JP" altLang="en-US" sz="1300">
              <a:latin typeface="ＭＳ Ｐゴシック" panose="020B0600070205080204" pitchFamily="50" charset="-128"/>
              <a:ea typeface="ＭＳ Ｐゴシック" panose="020B0600070205080204" pitchFamily="50" charset="-128"/>
            </a:rPr>
            <a:t>中期財政計画（平成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144399</xdr:rowOff>
    </xdr:from>
    <xdr:to>
      <xdr:col>73</xdr:col>
      <xdr:colOff>44450</xdr:colOff>
      <xdr:row>18</xdr:row>
      <xdr:rowOff>74549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18796</xdr:rowOff>
    </xdr:from>
    <xdr:to>
      <xdr:col>68</xdr:col>
      <xdr:colOff>203200</xdr:colOff>
      <xdr:row>18</xdr:row>
      <xdr:rowOff>120396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57150</xdr:rowOff>
    </xdr:from>
    <xdr:ext cx="9099176" cy="425758"/>
    <xdr:sp macro="" textlink="">
      <xdr:nvSpPr>
        <xdr:cNvPr id="459" name="テキスト ボックス 458">
          <a:extLst>
            <a:ext uri="{FF2B5EF4-FFF2-40B4-BE49-F238E27FC236}">
              <a16:creationId xmlns:a16="http://schemas.microsoft.com/office/drawing/2014/main" id="{E6E019E8-2651-4A3F-BB8A-2A459CB39CE7}"/>
            </a:ext>
          </a:extLst>
        </xdr:cNvPr>
        <xdr:cNvSpPr txBox="1"/>
      </xdr:nvSpPr>
      <xdr:spPr>
        <a:xfrm>
          <a:off x="698500" y="43497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795,771
770,775
1,558.06
394,601,514
383,252,465
7,233,367
227,707,392
249,445,630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億円）となるとともに、経常一般財源（分母）が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新型コロナウイルス感染拡大に伴う特例措置などの影響により固定資産税が減少した一方、地方交付税や地方消費税交付金、地方特例交付金等の増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億円）となった。これにより、人件費の経常収支比率は前年度比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年間で職員定数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278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40</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143328</xdr:rowOff>
    </xdr:from>
    <xdr:to>
      <xdr:col>15</xdr:col>
      <xdr:colOff>98425</xdr:colOff>
      <xdr:row>39</xdr:row>
      <xdr:rowOff>151493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584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143328</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58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92528</xdr:rowOff>
    </xdr:from>
    <xdr:to>
      <xdr:col>11</xdr:col>
      <xdr:colOff>60325</xdr:colOff>
      <xdr:row>39</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年度の経常経費充当一般財源（分子）は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321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133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ja-JP" altLang="en-US" sz="1300">
              <a:latin typeface="ＭＳ Ｐゴシック" panose="020B0600070205080204" pitchFamily="50" charset="-128"/>
              <a:ea typeface="ＭＳ Ｐゴシック" panose="020B0600070205080204" pitchFamily="50" charset="-128"/>
            </a:rPr>
            <a:t>円の増となったことにより、前年度比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94343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147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80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15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78014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15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92529</xdr:rowOff>
    </xdr:from>
    <xdr:to>
      <xdr:col>74</xdr:col>
      <xdr:colOff>31750</xdr:colOff>
      <xdr:row>19</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27214</xdr:rowOff>
    </xdr:from>
    <xdr:to>
      <xdr:col>65</xdr:col>
      <xdr:colOff>53975</xdr:colOff>
      <xdr:row>18</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113591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幼児教育・保育の対象施設及び児童数の増などにより、経常経費充当一般財源（分子）は前年度比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億円となったものの、経常一般財源（分母）が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億円の増となったため、経常収支比率は前年度比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156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53522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年度は、その他の経常収支比率は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今後、保有資産の老朽化に伴う維持管理経費が大きな財政負担となることが見込まれており、資産の見直しや活用、運営管理等に関し長期的かつ着実に推進するため、平成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月改訂）の公共施設等総合管理計画により、維持管理コストの適正化を図る。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2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年度は、経常経費充当一般財源（分子）は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億円、経常一般財源（分母）が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補助金及び負担金については、ガイドラインに基づく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サイクルにより継続して見直しを進めており、その成果により補助費等に係る経常収支比率が類似団体平均を大きく下回っている。引き続き見直しを進める。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002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類似団体では中位に位置する。経常経費充当一般財源（分子）は、前年度比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億円増の</a:t>
          </a:r>
          <a:r>
            <a:rPr kumimoji="1" lang="en-US" altLang="ja-JP" sz="1200">
              <a:latin typeface="ＭＳ Ｐゴシック" panose="020B0600070205080204" pitchFamily="50" charset="-128"/>
              <a:ea typeface="ＭＳ Ｐゴシック" panose="020B0600070205080204" pitchFamily="50" charset="-128"/>
            </a:rPr>
            <a:t>378</a:t>
          </a:r>
          <a:r>
            <a:rPr kumimoji="1" lang="ja-JP" altLang="en-US" sz="1200">
              <a:latin typeface="ＭＳ Ｐゴシック" panose="020B0600070205080204" pitchFamily="50" charset="-128"/>
              <a:ea typeface="ＭＳ Ｐゴシック" panose="020B0600070205080204" pitchFamily="50" charset="-128"/>
            </a:rPr>
            <a:t>億円となったものの、経常一般財源（分母）が新型コロナウイルス感染拡大に伴う特例措置などの影響により固定資産税が減少した一方、地方交付税や地方消費税交付金、地方特例交付金等の増などにより</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億円の増となったことから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ポイント改善。一人あたり市債残高は、令和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年度末は</a:t>
          </a:r>
          <a:r>
            <a:rPr kumimoji="1" lang="en-US" altLang="ja-JP" sz="1200">
              <a:latin typeface="ＭＳ Ｐゴシック" panose="020B0600070205080204" pitchFamily="50" charset="-128"/>
              <a:ea typeface="ＭＳ Ｐゴシック" panose="020B0600070205080204" pitchFamily="50" charset="-128"/>
            </a:rPr>
            <a:t>544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人で、中期財政計画（平成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年度まで）における計画値</a:t>
          </a:r>
          <a:r>
            <a:rPr kumimoji="1" lang="en-US" altLang="ja-JP" sz="1200">
              <a:latin typeface="ＭＳ Ｐゴシック" panose="020B0600070205080204" pitchFamily="50" charset="-128"/>
              <a:ea typeface="ＭＳ Ｐゴシック" panose="020B0600070205080204" pitchFamily="50" charset="-128"/>
            </a:rPr>
            <a:t>577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人以下を達成している。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76</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985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107950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類似団体の中では上位に位置する。令和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200">
              <a:latin typeface="ＭＳ Ｐゴシック" panose="020B0600070205080204" pitchFamily="50" charset="-128"/>
              <a:ea typeface="ＭＳ Ｐゴシック" panose="020B0600070205080204" pitchFamily="50" charset="-128"/>
            </a:rPr>
            <a:t>71.6</a:t>
          </a:r>
          <a:r>
            <a:rPr kumimoji="1" lang="ja-JP" altLang="en-US" sz="1200">
              <a:latin typeface="ＭＳ Ｐゴシック" panose="020B0600070205080204" pitchFamily="50" charset="-128"/>
              <a:ea typeface="ＭＳ Ｐゴシック" panose="020B0600070205080204" pitchFamily="50" charset="-128"/>
            </a:rPr>
            <a:t>％と、前年度から</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主な要因は、新型コロナウイルス感染拡大に伴う特例措置などの影響により固定資産税が減少した一方、地方交付税や地方消費税交付金、地方特例交付金等の増などにより、経常一般財源（分母）の増が経常経費充当一般財源（分子）の増を上回ったことによるもの。</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152400</xdr:rowOff>
    </xdr:from>
    <xdr:to>
      <xdr:col>82</xdr:col>
      <xdr:colOff>107950</xdr:colOff>
      <xdr:row>77</xdr:row>
      <xdr:rowOff>120650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8397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120650</xdr:rowOff>
    </xdr:from>
    <xdr:to>
      <xdr:col>78</xdr:col>
      <xdr:colOff>69850</xdr:colOff>
      <xdr:row>77</xdr:row>
      <xdr:rowOff>133350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2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158750</xdr:rowOff>
    </xdr:from>
    <xdr:to>
      <xdr:col>73</xdr:col>
      <xdr:colOff>180975</xdr:colOff>
      <xdr:row>77</xdr:row>
      <xdr:rowOff>133350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1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158750</xdr:rowOff>
    </xdr:from>
    <xdr:to>
      <xdr:col>69</xdr:col>
      <xdr:colOff>92075</xdr:colOff>
      <xdr:row>76</xdr:row>
      <xdr:rowOff>152400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017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101600</xdr:rowOff>
    </xdr:from>
    <xdr:to>
      <xdr:col>82</xdr:col>
      <xdr:colOff>158750</xdr:colOff>
      <xdr:row>75</xdr:row>
      <xdr:rowOff>31750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118127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69850</xdr:rowOff>
    </xdr:from>
    <xdr:to>
      <xdr:col>78</xdr:col>
      <xdr:colOff>120650</xdr:colOff>
      <xdr:row>78</xdr:row>
      <xdr:rowOff>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107950</xdr:rowOff>
    </xdr:from>
    <xdr:to>
      <xdr:col>69</xdr:col>
      <xdr:colOff>142875</xdr:colOff>
      <xdr:row>76</xdr:row>
      <xdr:rowOff>38100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48277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101600</xdr:rowOff>
    </xdr:from>
    <xdr:to>
      <xdr:col>65</xdr:col>
      <xdr:colOff>53975</xdr:colOff>
      <xdr:row>77</xdr:row>
      <xdr:rowOff>31750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41927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159042</xdr:rowOff>
    </xdr:from>
    <xdr:to>
      <xdr:col>29</xdr:col>
      <xdr:colOff>127000</xdr:colOff>
      <xdr:row>17</xdr:row>
      <xdr:rowOff>5766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867"/>
          <a:ext cx="6477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5766</xdr:rowOff>
    </xdr:from>
    <xdr:to>
      <xdr:col>26</xdr:col>
      <xdr:colOff>50800</xdr:colOff>
      <xdr:row>17</xdr:row>
      <xdr:rowOff>37198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8041"/>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37198</xdr:rowOff>
    </xdr:from>
    <xdr:to>
      <xdr:col>22</xdr:col>
      <xdr:colOff>114300</xdr:colOff>
      <xdr:row>17</xdr:row>
      <xdr:rowOff>53734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9473"/>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51714</xdr:rowOff>
    </xdr:from>
    <xdr:to>
      <xdr:col>18</xdr:col>
      <xdr:colOff>177800</xdr:colOff>
      <xdr:row>17</xdr:row>
      <xdr:rowOff>53734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3989"/>
          <a:ext cx="698500" cy="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108242</xdr:rowOff>
    </xdr:from>
    <xdr:to>
      <xdr:col>29</xdr:col>
      <xdr:colOff>177800</xdr:colOff>
      <xdr:row>17</xdr:row>
      <xdr:rowOff>38392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80319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126416</xdr:rowOff>
    </xdr:from>
    <xdr:to>
      <xdr:col>26</xdr:col>
      <xdr:colOff>101600</xdr:colOff>
      <xdr:row>17</xdr:row>
      <xdr:rowOff>56566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41343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157848</xdr:rowOff>
    </xdr:from>
    <xdr:to>
      <xdr:col>22</xdr:col>
      <xdr:colOff>165100</xdr:colOff>
      <xdr:row>17</xdr:row>
      <xdr:rowOff>87998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72775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2934</xdr:rowOff>
    </xdr:from>
    <xdr:to>
      <xdr:col>19</xdr:col>
      <xdr:colOff>38100</xdr:colOff>
      <xdr:row>17</xdr:row>
      <xdr:rowOff>104534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89311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914</xdr:rowOff>
    </xdr:from>
    <xdr:to>
      <xdr:col>15</xdr:col>
      <xdr:colOff>101600</xdr:colOff>
      <xdr:row>17</xdr:row>
      <xdr:rowOff>102514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87291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327208</xdr:rowOff>
    </xdr:from>
    <xdr:to>
      <xdr:col>29</xdr:col>
      <xdr:colOff>127000</xdr:colOff>
      <xdr:row>36</xdr:row>
      <xdr:rowOff>16312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37558"/>
          <a:ext cx="6477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320761</xdr:rowOff>
    </xdr:from>
    <xdr:to>
      <xdr:col>26</xdr:col>
      <xdr:colOff>50800</xdr:colOff>
      <xdr:row>35</xdr:row>
      <xdr:rowOff>327208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1111"/>
          <a:ext cx="698500" cy="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300690</xdr:rowOff>
    </xdr:from>
    <xdr:to>
      <xdr:col>22</xdr:col>
      <xdr:colOff>114300</xdr:colOff>
      <xdr:row>35</xdr:row>
      <xdr:rowOff>320761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1104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231333</xdr:rowOff>
    </xdr:from>
    <xdr:to>
      <xdr:col>18</xdr:col>
      <xdr:colOff>177800</xdr:colOff>
      <xdr:row>35</xdr:row>
      <xdr:rowOff>300690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1683"/>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308412</xdr:rowOff>
    </xdr:from>
    <xdr:to>
      <xdr:col>29</xdr:col>
      <xdr:colOff>177800</xdr:colOff>
      <xdr:row>36</xdr:row>
      <xdr:rowOff>67112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280489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276408</xdr:rowOff>
    </xdr:from>
    <xdr:to>
      <xdr:col>26</xdr:col>
      <xdr:colOff>101600</xdr:colOff>
      <xdr:row>36</xdr:row>
      <xdr:rowOff>35108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19885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7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269961</xdr:rowOff>
    </xdr:from>
    <xdr:to>
      <xdr:col>22</xdr:col>
      <xdr:colOff>165100</xdr:colOff>
      <xdr:row>36</xdr:row>
      <xdr:rowOff>28661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249890</xdr:rowOff>
    </xdr:from>
    <xdr:to>
      <xdr:col>19</xdr:col>
      <xdr:colOff>38100</xdr:colOff>
      <xdr:row>36</xdr:row>
      <xdr:rowOff>8590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336267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180533</xdr:rowOff>
    </xdr:from>
    <xdr:to>
      <xdr:col>15</xdr:col>
      <xdr:colOff>101600</xdr:colOff>
      <xdr:row>35</xdr:row>
      <xdr:rowOff>282133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266910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795,771
770,775
1,558.06
394,601,514
383,252,465
7,233,367
227,707,392
249,445,630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134519</xdr:rowOff>
    </xdr:from>
    <xdr:to>
      <xdr:col>24</xdr:col>
      <xdr:colOff>63500</xdr:colOff>
      <xdr:row>34</xdr:row>
      <xdr:rowOff>156578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63819"/>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134519</xdr:rowOff>
    </xdr:from>
    <xdr:to>
      <xdr:col>19</xdr:col>
      <xdr:colOff>177800</xdr:colOff>
      <xdr:row>35</xdr:row>
      <xdr:rowOff>54280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3819"/>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54280</xdr:rowOff>
    </xdr:from>
    <xdr:to>
      <xdr:col>15</xdr:col>
      <xdr:colOff>50800</xdr:colOff>
      <xdr:row>35</xdr:row>
      <xdr:rowOff>87998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5030"/>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87998</xdr:rowOff>
    </xdr:from>
    <xdr:to>
      <xdr:col>10</xdr:col>
      <xdr:colOff>114300</xdr:colOff>
      <xdr:row>35</xdr:row>
      <xdr:rowOff>94056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87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105778</xdr:rowOff>
    </xdr:from>
    <xdr:to>
      <xdr:col>24</xdr:col>
      <xdr:colOff>114300</xdr:colOff>
      <xdr:row>35</xdr:row>
      <xdr:rowOff>35928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84205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83719</xdr:rowOff>
    </xdr:from>
    <xdr:to>
      <xdr:col>20</xdr:col>
      <xdr:colOff>38100</xdr:colOff>
      <xdr:row>35</xdr:row>
      <xdr:rowOff>13869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4996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0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3480</xdr:rowOff>
    </xdr:from>
    <xdr:to>
      <xdr:col>15</xdr:col>
      <xdr:colOff>101600</xdr:colOff>
      <xdr:row>35</xdr:row>
      <xdr:rowOff>105080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96207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37198</xdr:rowOff>
    </xdr:from>
    <xdr:to>
      <xdr:col>10</xdr:col>
      <xdr:colOff>165100</xdr:colOff>
      <xdr:row>35</xdr:row>
      <xdr:rowOff>138798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129925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43256</xdr:rowOff>
    </xdr:from>
    <xdr:to>
      <xdr:col>6</xdr:col>
      <xdr:colOff>38100</xdr:colOff>
      <xdr:row>35</xdr:row>
      <xdr:rowOff>144856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135983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127715</xdr:rowOff>
    </xdr:from>
    <xdr:to>
      <xdr:col>24</xdr:col>
      <xdr:colOff>63500</xdr:colOff>
      <xdr:row>56</xdr:row>
      <xdr:rowOff>137643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86015"/>
          <a:ext cx="838200" cy="35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137643</xdr:rowOff>
    </xdr:from>
    <xdr:to>
      <xdr:col>19</xdr:col>
      <xdr:colOff>177800</xdr:colOff>
      <xdr:row>57</xdr:row>
      <xdr:rowOff>93556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388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93556</xdr:rowOff>
    </xdr:from>
    <xdr:to>
      <xdr:col>15</xdr:col>
      <xdr:colOff>50800</xdr:colOff>
      <xdr:row>57</xdr:row>
      <xdr:rowOff>155277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6206"/>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155277</xdr:rowOff>
    </xdr:from>
    <xdr:to>
      <xdr:col>10</xdr:col>
      <xdr:colOff>114300</xdr:colOff>
      <xdr:row>58</xdr:row>
      <xdr:rowOff>10933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7927"/>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76915</xdr:rowOff>
    </xdr:from>
    <xdr:to>
      <xdr:col>24</xdr:col>
      <xdr:colOff>114300</xdr:colOff>
      <xdr:row>55</xdr:row>
      <xdr:rowOff>7065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55342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86843</xdr:rowOff>
    </xdr:from>
    <xdr:to>
      <xdr:col>20</xdr:col>
      <xdr:colOff>38100</xdr:colOff>
      <xdr:row>57</xdr:row>
      <xdr:rowOff>16993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33520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42756</xdr:rowOff>
    </xdr:from>
    <xdr:to>
      <xdr:col>15</xdr:col>
      <xdr:colOff>101600</xdr:colOff>
      <xdr:row>57</xdr:row>
      <xdr:rowOff>144356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104477</xdr:rowOff>
    </xdr:from>
    <xdr:to>
      <xdr:col>10</xdr:col>
      <xdr:colOff>165100</xdr:colOff>
      <xdr:row>58</xdr:row>
      <xdr:rowOff>34627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51154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131583</xdr:rowOff>
    </xdr:from>
    <xdr:to>
      <xdr:col>6</xdr:col>
      <xdr:colOff>38100</xdr:colOff>
      <xdr:row>58</xdr:row>
      <xdr:rowOff>61733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78260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68758</xdr:rowOff>
    </xdr:from>
    <xdr:to>
      <xdr:col>24</xdr:col>
      <xdr:colOff>63500</xdr:colOff>
      <xdr:row>75</xdr:row>
      <xdr:rowOff>72644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2750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63881</xdr:rowOff>
    </xdr:from>
    <xdr:to>
      <xdr:col>19</xdr:col>
      <xdr:colOff>177800</xdr:colOff>
      <xdr:row>75</xdr:row>
      <xdr:rowOff>72644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2263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26771</xdr:rowOff>
    </xdr:from>
    <xdr:to>
      <xdr:col>15</xdr:col>
      <xdr:colOff>50800</xdr:colOff>
      <xdr:row>75</xdr:row>
      <xdr:rowOff>63881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85521"/>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90246</xdr:rowOff>
    </xdr:from>
    <xdr:to>
      <xdr:col>10</xdr:col>
      <xdr:colOff>114300</xdr:colOff>
      <xdr:row>75</xdr:row>
      <xdr:rowOff>26771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77546"/>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17958</xdr:rowOff>
    </xdr:from>
    <xdr:to>
      <xdr:col>24</xdr:col>
      <xdr:colOff>114300</xdr:colOff>
      <xdr:row>75</xdr:row>
      <xdr:rowOff>119558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40835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21844</xdr:rowOff>
    </xdr:from>
    <xdr:to>
      <xdr:col>20</xdr:col>
      <xdr:colOff>38100</xdr:colOff>
      <xdr:row>75</xdr:row>
      <xdr:rowOff>123444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139971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13081</xdr:rowOff>
    </xdr:from>
    <xdr:to>
      <xdr:col>15</xdr:col>
      <xdr:colOff>101600</xdr:colOff>
      <xdr:row>75</xdr:row>
      <xdr:rowOff>114681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131208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147421</xdr:rowOff>
    </xdr:from>
    <xdr:to>
      <xdr:col>10</xdr:col>
      <xdr:colOff>165100</xdr:colOff>
      <xdr:row>75</xdr:row>
      <xdr:rowOff>77571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94098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39446</xdr:rowOff>
    </xdr:from>
    <xdr:to>
      <xdr:col>6</xdr:col>
      <xdr:colOff>38100</xdr:colOff>
      <xdr:row>74</xdr:row>
      <xdr:rowOff>141046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157573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85164</xdr:rowOff>
    </xdr:from>
    <xdr:to>
      <xdr:col>24</xdr:col>
      <xdr:colOff>62865</xdr:colOff>
      <xdr:row>96</xdr:row>
      <xdr:rowOff>16118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5664"/>
          <a:ext cx="1270" cy="95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19945</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47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16118</xdr:rowOff>
    </xdr:from>
    <xdr:to>
      <xdr:col>24</xdr:col>
      <xdr:colOff>152400</xdr:colOff>
      <xdr:row>96</xdr:row>
      <xdr:rowOff>16118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47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31841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9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85164</xdr:rowOff>
    </xdr:from>
    <xdr:to>
      <xdr:col>24</xdr:col>
      <xdr:colOff>152400</xdr:colOff>
      <xdr:row>90</xdr:row>
      <xdr:rowOff>85164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16118</xdr:rowOff>
    </xdr:from>
    <xdr:to>
      <xdr:col>24</xdr:col>
      <xdr:colOff>63500</xdr:colOff>
      <xdr:row>97</xdr:row>
      <xdr:rowOff>37821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5318"/>
          <a:ext cx="838200" cy="19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124982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983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102105</xdr:rowOff>
    </xdr:from>
    <xdr:to>
      <xdr:col>24</xdr:col>
      <xdr:colOff>114300</xdr:colOff>
      <xdr:row>94</xdr:row>
      <xdr:rowOff>32255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37821</xdr:rowOff>
    </xdr:from>
    <xdr:to>
      <xdr:col>19</xdr:col>
      <xdr:colOff>177800</xdr:colOff>
      <xdr:row>97</xdr:row>
      <xdr:rowOff>90681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8471"/>
          <a:ext cx="8890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135093</xdr:rowOff>
    </xdr:from>
    <xdr:to>
      <xdr:col>20</xdr:col>
      <xdr:colOff>38100</xdr:colOff>
      <xdr:row>95</xdr:row>
      <xdr:rowOff>65243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81770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90681</xdr:rowOff>
    </xdr:from>
    <xdr:to>
      <xdr:col>15</xdr:col>
      <xdr:colOff>50800</xdr:colOff>
      <xdr:row>97</xdr:row>
      <xdr:rowOff>127783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1331"/>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3403</xdr:rowOff>
    </xdr:from>
    <xdr:to>
      <xdr:col>15</xdr:col>
      <xdr:colOff>101600</xdr:colOff>
      <xdr:row>95</xdr:row>
      <xdr:rowOff>105003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121530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06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127783</xdr:rowOff>
    </xdr:from>
    <xdr:to>
      <xdr:col>10</xdr:col>
      <xdr:colOff>114300</xdr:colOff>
      <xdr:row>97</xdr:row>
      <xdr:rowOff>132049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843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47783</xdr:rowOff>
    </xdr:from>
    <xdr:to>
      <xdr:col>10</xdr:col>
      <xdr:colOff>165100</xdr:colOff>
      <xdr:row>95</xdr:row>
      <xdr:rowOff>149383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165910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11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59967</xdr:rowOff>
    </xdr:from>
    <xdr:to>
      <xdr:col>6</xdr:col>
      <xdr:colOff>38100</xdr:colOff>
      <xdr:row>95</xdr:row>
      <xdr:rowOff>161567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4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12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136768</xdr:rowOff>
    </xdr:from>
    <xdr:to>
      <xdr:col>24</xdr:col>
      <xdr:colOff>114300</xdr:colOff>
      <xdr:row>96</xdr:row>
      <xdr:rowOff>66918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51695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158471</xdr:rowOff>
    </xdr:from>
    <xdr:to>
      <xdr:col>20</xdr:col>
      <xdr:colOff>38100</xdr:colOff>
      <xdr:row>97</xdr:row>
      <xdr:rowOff>88621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79748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39881</xdr:rowOff>
    </xdr:from>
    <xdr:to>
      <xdr:col>15</xdr:col>
      <xdr:colOff>101600</xdr:colOff>
      <xdr:row>97</xdr:row>
      <xdr:rowOff>141481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132608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76983</xdr:rowOff>
    </xdr:from>
    <xdr:to>
      <xdr:col>10</xdr:col>
      <xdr:colOff>165100</xdr:colOff>
      <xdr:row>98</xdr:row>
      <xdr:rowOff>7133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81249</xdr:rowOff>
    </xdr:from>
    <xdr:to>
      <xdr:col>6</xdr:col>
      <xdr:colOff>38100</xdr:colOff>
      <xdr:row>98</xdr:row>
      <xdr:rowOff>11399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158902</xdr:rowOff>
    </xdr:from>
    <xdr:to>
      <xdr:col>55</xdr:col>
      <xdr:colOff>0</xdr:colOff>
      <xdr:row>39</xdr:row>
      <xdr:rowOff>76353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73852"/>
          <a:ext cx="838200" cy="12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158902</xdr:rowOff>
    </xdr:from>
    <xdr:to>
      <xdr:col>50</xdr:col>
      <xdr:colOff>114300</xdr:colOff>
      <xdr:row>39</xdr:row>
      <xdr:rowOff>111023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73852"/>
          <a:ext cx="889000" cy="13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111023</xdr:rowOff>
    </xdr:from>
    <xdr:to>
      <xdr:col>45</xdr:col>
      <xdr:colOff>177800</xdr:colOff>
      <xdr:row>39</xdr:row>
      <xdr:rowOff>125590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97573"/>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125590</xdr:rowOff>
    </xdr:from>
    <xdr:to>
      <xdr:col>41</xdr:col>
      <xdr:colOff>50800</xdr:colOff>
      <xdr:row>39</xdr:row>
      <xdr:rowOff>135992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812140"/>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25553</xdr:rowOff>
    </xdr:from>
    <xdr:to>
      <xdr:col>55</xdr:col>
      <xdr:colOff>50800</xdr:colOff>
      <xdr:row>39</xdr:row>
      <xdr:rowOff>127153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7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111930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6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108102</xdr:rowOff>
    </xdr:from>
    <xdr:to>
      <xdr:col>50</xdr:col>
      <xdr:colOff>165100</xdr:colOff>
      <xdr:row>32</xdr:row>
      <xdr:rowOff>38252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29379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51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60223</xdr:rowOff>
    </xdr:from>
    <xdr:to>
      <xdr:col>46</xdr:col>
      <xdr:colOff>38100</xdr:colOff>
      <xdr:row>39</xdr:row>
      <xdr:rowOff>161823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152950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74790</xdr:rowOff>
    </xdr:from>
    <xdr:to>
      <xdr:col>41</xdr:col>
      <xdr:colOff>101600</xdr:colOff>
      <xdr:row>40</xdr:row>
      <xdr:rowOff>4940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167517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85192</xdr:rowOff>
    </xdr:from>
    <xdr:to>
      <xdr:col>36</xdr:col>
      <xdr:colOff>165100</xdr:colOff>
      <xdr:row>40</xdr:row>
      <xdr:rowOff>15342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6469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12278</xdr:rowOff>
    </xdr:from>
    <xdr:to>
      <xdr:col>55</xdr:col>
      <xdr:colOff>0</xdr:colOff>
      <xdr:row>53</xdr:row>
      <xdr:rowOff>137254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8927678"/>
          <a:ext cx="838200" cy="29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10518</xdr:rowOff>
    </xdr:from>
    <xdr:to>
      <xdr:col>50</xdr:col>
      <xdr:colOff>114300</xdr:colOff>
      <xdr:row>52</xdr:row>
      <xdr:rowOff>12278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8925918"/>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10518</xdr:rowOff>
    </xdr:from>
    <xdr:to>
      <xdr:col>45</xdr:col>
      <xdr:colOff>177800</xdr:colOff>
      <xdr:row>54</xdr:row>
      <xdr:rowOff>82733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8925918"/>
          <a:ext cx="889000" cy="4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33950</xdr:rowOff>
    </xdr:from>
    <xdr:to>
      <xdr:col>41</xdr:col>
      <xdr:colOff>50800</xdr:colOff>
      <xdr:row>54</xdr:row>
      <xdr:rowOff>82733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92250"/>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86454</xdr:rowOff>
    </xdr:from>
    <xdr:to>
      <xdr:col>55</xdr:col>
      <xdr:colOff>50800</xdr:colOff>
      <xdr:row>54</xdr:row>
      <xdr:rowOff>16604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64881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132928</xdr:rowOff>
    </xdr:from>
    <xdr:to>
      <xdr:col>50</xdr:col>
      <xdr:colOff>165100</xdr:colOff>
      <xdr:row>52</xdr:row>
      <xdr:rowOff>63078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79605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6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131168</xdr:rowOff>
    </xdr:from>
    <xdr:to>
      <xdr:col>46</xdr:col>
      <xdr:colOff>38100</xdr:colOff>
      <xdr:row>52</xdr:row>
      <xdr:rowOff>61318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8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77845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6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31933</xdr:rowOff>
    </xdr:from>
    <xdr:to>
      <xdr:col>41</xdr:col>
      <xdr:colOff>101600</xdr:colOff>
      <xdr:row>54</xdr:row>
      <xdr:rowOff>133533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124660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154600</xdr:rowOff>
    </xdr:from>
    <xdr:to>
      <xdr:col>36</xdr:col>
      <xdr:colOff>165100</xdr:colOff>
      <xdr:row>54</xdr:row>
      <xdr:rowOff>84750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101277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109844</xdr:rowOff>
    </xdr:from>
    <xdr:to>
      <xdr:col>55</xdr:col>
      <xdr:colOff>0</xdr:colOff>
      <xdr:row>76</xdr:row>
      <xdr:rowOff>129642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797144"/>
          <a:ext cx="838200" cy="3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109844</xdr:rowOff>
    </xdr:from>
    <xdr:to>
      <xdr:col>50</xdr:col>
      <xdr:colOff>114300</xdr:colOff>
      <xdr:row>75</xdr:row>
      <xdr:rowOff>129687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797144"/>
          <a:ext cx="889000" cy="19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129687</xdr:rowOff>
    </xdr:from>
    <xdr:to>
      <xdr:col>45</xdr:col>
      <xdr:colOff>177800</xdr:colOff>
      <xdr:row>76</xdr:row>
      <xdr:rowOff>39345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88437"/>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68376</xdr:rowOff>
    </xdr:from>
    <xdr:to>
      <xdr:col>41</xdr:col>
      <xdr:colOff>50800</xdr:colOff>
      <xdr:row>76</xdr:row>
      <xdr:rowOff>39345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27126"/>
          <a:ext cx="889000" cy="1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78842</xdr:rowOff>
    </xdr:from>
    <xdr:to>
      <xdr:col>55</xdr:col>
      <xdr:colOff>50800</xdr:colOff>
      <xdr:row>77</xdr:row>
      <xdr:rowOff>8992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57269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59044</xdr:rowOff>
    </xdr:from>
    <xdr:to>
      <xdr:col>50</xdr:col>
      <xdr:colOff>165100</xdr:colOff>
      <xdr:row>74</xdr:row>
      <xdr:rowOff>160644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7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151771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78887</xdr:rowOff>
    </xdr:from>
    <xdr:to>
      <xdr:col>46</xdr:col>
      <xdr:colOff>38100</xdr:colOff>
      <xdr:row>76</xdr:row>
      <xdr:rowOff>9038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3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159995</xdr:rowOff>
    </xdr:from>
    <xdr:to>
      <xdr:col>41</xdr:col>
      <xdr:colOff>101600</xdr:colOff>
      <xdr:row>76</xdr:row>
      <xdr:rowOff>90145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81272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11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17576</xdr:rowOff>
    </xdr:from>
    <xdr:to>
      <xdr:col>36</xdr:col>
      <xdr:colOff>165100</xdr:colOff>
      <xdr:row>75</xdr:row>
      <xdr:rowOff>119176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110303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58776</xdr:rowOff>
    </xdr:from>
    <xdr:to>
      <xdr:col>55</xdr:col>
      <xdr:colOff>0</xdr:colOff>
      <xdr:row>93</xdr:row>
      <xdr:rowOff>153690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03626"/>
          <a:ext cx="8382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58776</xdr:rowOff>
    </xdr:from>
    <xdr:to>
      <xdr:col>50</xdr:col>
      <xdr:colOff>114300</xdr:colOff>
      <xdr:row>93</xdr:row>
      <xdr:rowOff>153713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03626"/>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153713</xdr:rowOff>
    </xdr:from>
    <xdr:to>
      <xdr:col>45</xdr:col>
      <xdr:colOff>177800</xdr:colOff>
      <xdr:row>95</xdr:row>
      <xdr:rowOff>76972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098563"/>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46065</xdr:rowOff>
    </xdr:from>
    <xdr:to>
      <xdr:col>41</xdr:col>
      <xdr:colOff>50800</xdr:colOff>
      <xdr:row>95</xdr:row>
      <xdr:rowOff>76972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3381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102890</xdr:rowOff>
    </xdr:from>
    <xdr:to>
      <xdr:col>55</xdr:col>
      <xdr:colOff>50800</xdr:colOff>
      <xdr:row>94</xdr:row>
      <xdr:rowOff>33040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125767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7976</xdr:rowOff>
    </xdr:from>
    <xdr:to>
      <xdr:col>50</xdr:col>
      <xdr:colOff>165100</xdr:colOff>
      <xdr:row>93</xdr:row>
      <xdr:rowOff>109576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126103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102913</xdr:rowOff>
    </xdr:from>
    <xdr:to>
      <xdr:col>46</xdr:col>
      <xdr:colOff>38100</xdr:colOff>
      <xdr:row>94</xdr:row>
      <xdr:rowOff>33063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49590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26172</xdr:rowOff>
    </xdr:from>
    <xdr:to>
      <xdr:col>41</xdr:col>
      <xdr:colOff>101600</xdr:colOff>
      <xdr:row>95</xdr:row>
      <xdr:rowOff>127772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144299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166715</xdr:rowOff>
    </xdr:from>
    <xdr:to>
      <xdr:col>36</xdr:col>
      <xdr:colOff>165100</xdr:colOff>
      <xdr:row>95</xdr:row>
      <xdr:rowOff>96865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113392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116154</xdr:rowOff>
    </xdr:from>
    <xdr:to>
      <xdr:col>85</xdr:col>
      <xdr:colOff>127000</xdr:colOff>
      <xdr:row>35</xdr:row>
      <xdr:rowOff>47117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5945454"/>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30522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74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47117</xdr:rowOff>
    </xdr:from>
    <xdr:to>
      <xdr:col>81</xdr:col>
      <xdr:colOff>50800</xdr:colOff>
      <xdr:row>35</xdr:row>
      <xdr:rowOff>161874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04786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150901</xdr:rowOff>
    </xdr:from>
    <xdr:to>
      <xdr:col>76</xdr:col>
      <xdr:colOff>114300</xdr:colOff>
      <xdr:row>35</xdr:row>
      <xdr:rowOff>161874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5808751"/>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150901</xdr:rowOff>
    </xdr:from>
    <xdr:to>
      <xdr:col>71</xdr:col>
      <xdr:colOff>177800</xdr:colOff>
      <xdr:row>37</xdr:row>
      <xdr:rowOff>14427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5808751"/>
          <a:ext cx="889000" cy="5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22064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167226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510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65354</xdr:rowOff>
    </xdr:from>
    <xdr:to>
      <xdr:col>85</xdr:col>
      <xdr:colOff>177800</xdr:colOff>
      <xdr:row>34</xdr:row>
      <xdr:rowOff>166954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88231</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7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167767</xdr:rowOff>
    </xdr:from>
    <xdr:to>
      <xdr:col>81</xdr:col>
      <xdr:colOff>101600</xdr:colOff>
      <xdr:row>35</xdr:row>
      <xdr:rowOff>97917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114444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111074</xdr:rowOff>
    </xdr:from>
    <xdr:to>
      <xdr:col>76</xdr:col>
      <xdr:colOff>165100</xdr:colOff>
      <xdr:row>36</xdr:row>
      <xdr:rowOff>41224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1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57751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588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100101</xdr:rowOff>
    </xdr:from>
    <xdr:to>
      <xdr:col>72</xdr:col>
      <xdr:colOff>38100</xdr:colOff>
      <xdr:row>34</xdr:row>
      <xdr:rowOff>30251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57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46778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55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135077</xdr:rowOff>
    </xdr:from>
    <xdr:to>
      <xdr:col>67</xdr:col>
      <xdr:colOff>101600</xdr:colOff>
      <xdr:row>37</xdr:row>
      <xdr:rowOff>65227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81754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69748</xdr:rowOff>
    </xdr:from>
    <xdr:to>
      <xdr:col>85</xdr:col>
      <xdr:colOff>127000</xdr:colOff>
      <xdr:row>77</xdr:row>
      <xdr:rowOff>120765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71398"/>
          <a:ext cx="8382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120765</xdr:rowOff>
    </xdr:from>
    <xdr:to>
      <xdr:col>81</xdr:col>
      <xdr:colOff>50800</xdr:colOff>
      <xdr:row>77</xdr:row>
      <xdr:rowOff>127318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224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127318</xdr:rowOff>
    </xdr:from>
    <xdr:to>
      <xdr:col>76</xdr:col>
      <xdr:colOff>114300</xdr:colOff>
      <xdr:row>77</xdr:row>
      <xdr:rowOff>131547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896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124803</xdr:rowOff>
    </xdr:from>
    <xdr:to>
      <xdr:col>71</xdr:col>
      <xdr:colOff>177800</xdr:colOff>
      <xdr:row>77</xdr:row>
      <xdr:rowOff>131547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645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18948</xdr:rowOff>
    </xdr:from>
    <xdr:to>
      <xdr:col>85</xdr:col>
      <xdr:colOff>177800</xdr:colOff>
      <xdr:row>77</xdr:row>
      <xdr:rowOff>120548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168825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69965</xdr:rowOff>
    </xdr:from>
    <xdr:to>
      <xdr:col>81</xdr:col>
      <xdr:colOff>101600</xdr:colOff>
      <xdr:row>78</xdr:row>
      <xdr:rowOff>115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162692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76518</xdr:rowOff>
    </xdr:from>
    <xdr:to>
      <xdr:col>76</xdr:col>
      <xdr:colOff>165100</xdr:colOff>
      <xdr:row>78</xdr:row>
      <xdr:rowOff>6668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169245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80747</xdr:rowOff>
    </xdr:from>
    <xdr:to>
      <xdr:col>72</xdr:col>
      <xdr:colOff>38100</xdr:colOff>
      <xdr:row>78</xdr:row>
      <xdr:rowOff>10897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74003</xdr:rowOff>
    </xdr:from>
    <xdr:to>
      <xdr:col>67</xdr:col>
      <xdr:colOff>101600</xdr:colOff>
      <xdr:row>78</xdr:row>
      <xdr:rowOff>4153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38202</xdr:rowOff>
    </xdr:from>
    <xdr:to>
      <xdr:col>85</xdr:col>
      <xdr:colOff>127000</xdr:colOff>
      <xdr:row>96</xdr:row>
      <xdr:rowOff>45242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154502"/>
          <a:ext cx="838200" cy="3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51233</xdr:rowOff>
    </xdr:from>
    <xdr:to>
      <xdr:col>81</xdr:col>
      <xdr:colOff>50800</xdr:colOff>
      <xdr:row>96</xdr:row>
      <xdr:rowOff>45242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38983"/>
          <a:ext cx="889000" cy="16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51233</xdr:rowOff>
    </xdr:from>
    <xdr:to>
      <xdr:col>76</xdr:col>
      <xdr:colOff>114300</xdr:colOff>
      <xdr:row>95</xdr:row>
      <xdr:rowOff>132933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338983"/>
          <a:ext cx="889000" cy="8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103262</xdr:rowOff>
    </xdr:from>
    <xdr:to>
      <xdr:col>71</xdr:col>
      <xdr:colOff>177800</xdr:colOff>
      <xdr:row>95</xdr:row>
      <xdr:rowOff>132933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391012"/>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158852</xdr:rowOff>
    </xdr:from>
    <xdr:to>
      <xdr:col>85</xdr:col>
      <xdr:colOff>177800</xdr:colOff>
      <xdr:row>94</xdr:row>
      <xdr:rowOff>89002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10279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9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165892</xdr:rowOff>
    </xdr:from>
    <xdr:to>
      <xdr:col>81</xdr:col>
      <xdr:colOff>101600</xdr:colOff>
      <xdr:row>96</xdr:row>
      <xdr:rowOff>96042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112569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2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433</xdr:rowOff>
    </xdr:from>
    <xdr:to>
      <xdr:col>76</xdr:col>
      <xdr:colOff>165100</xdr:colOff>
      <xdr:row>95</xdr:row>
      <xdr:rowOff>102033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118560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0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82133</xdr:rowOff>
    </xdr:from>
    <xdr:to>
      <xdr:col>72</xdr:col>
      <xdr:colOff>38100</xdr:colOff>
      <xdr:row>96</xdr:row>
      <xdr:rowOff>12283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3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28810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14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52462</xdr:rowOff>
    </xdr:from>
    <xdr:to>
      <xdr:col>67</xdr:col>
      <xdr:colOff>101600</xdr:colOff>
      <xdr:row>95</xdr:row>
      <xdr:rowOff>154062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3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170589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1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93599</xdr:rowOff>
    </xdr:from>
    <xdr:to>
      <xdr:col>116</xdr:col>
      <xdr:colOff>63500</xdr:colOff>
      <xdr:row>36</xdr:row>
      <xdr:rowOff>105791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26579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88646</xdr:rowOff>
    </xdr:from>
    <xdr:to>
      <xdr:col>111</xdr:col>
      <xdr:colOff>177800</xdr:colOff>
      <xdr:row>36</xdr:row>
      <xdr:rowOff>93599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2608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76835</xdr:rowOff>
    </xdr:from>
    <xdr:to>
      <xdr:col>107</xdr:col>
      <xdr:colOff>50800</xdr:colOff>
      <xdr:row>36</xdr:row>
      <xdr:rowOff>88646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2490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69596</xdr:rowOff>
    </xdr:from>
    <xdr:to>
      <xdr:col>102</xdr:col>
      <xdr:colOff>114300</xdr:colOff>
      <xdr:row>36</xdr:row>
      <xdr:rowOff>76835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2417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54991</xdr:rowOff>
    </xdr:from>
    <xdr:to>
      <xdr:col>116</xdr:col>
      <xdr:colOff>114300</xdr:colOff>
      <xdr:row>36</xdr:row>
      <xdr:rowOff>156591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33418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0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42799</xdr:rowOff>
    </xdr:from>
    <xdr:to>
      <xdr:col>112</xdr:col>
      <xdr:colOff>38100</xdr:colOff>
      <xdr:row>36</xdr:row>
      <xdr:rowOff>144399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135526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37846</xdr:rowOff>
    </xdr:from>
    <xdr:to>
      <xdr:col>107</xdr:col>
      <xdr:colOff>101600</xdr:colOff>
      <xdr:row>36</xdr:row>
      <xdr:rowOff>139446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130573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26035</xdr:rowOff>
    </xdr:from>
    <xdr:to>
      <xdr:col>102</xdr:col>
      <xdr:colOff>165100</xdr:colOff>
      <xdr:row>36</xdr:row>
      <xdr:rowOff>127635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118762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18796</xdr:rowOff>
    </xdr:from>
    <xdr:to>
      <xdr:col>98</xdr:col>
      <xdr:colOff>38100</xdr:colOff>
      <xdr:row>36</xdr:row>
      <xdr:rowOff>120396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111523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136665</xdr:rowOff>
    </xdr:from>
    <xdr:to>
      <xdr:col>116</xdr:col>
      <xdr:colOff>63500</xdr:colOff>
      <xdr:row>58</xdr:row>
      <xdr:rowOff>136947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0765"/>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136372</xdr:rowOff>
    </xdr:from>
    <xdr:to>
      <xdr:col>111</xdr:col>
      <xdr:colOff>177800</xdr:colOff>
      <xdr:row>58</xdr:row>
      <xdr:rowOff>136665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047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136225</xdr:rowOff>
    </xdr:from>
    <xdr:to>
      <xdr:col>107</xdr:col>
      <xdr:colOff>50800</xdr:colOff>
      <xdr:row>58</xdr:row>
      <xdr:rowOff>136372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032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136143</xdr:rowOff>
    </xdr:from>
    <xdr:to>
      <xdr:col>102</xdr:col>
      <xdr:colOff>114300</xdr:colOff>
      <xdr:row>58</xdr:row>
      <xdr:rowOff>136225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0243"/>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86147</xdr:rowOff>
    </xdr:from>
    <xdr:to>
      <xdr:col>116</xdr:col>
      <xdr:colOff>114300</xdr:colOff>
      <xdr:row>59</xdr:row>
      <xdr:rowOff>16297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85865</xdr:rowOff>
    </xdr:from>
    <xdr:to>
      <xdr:col>112</xdr:col>
      <xdr:colOff>38100</xdr:colOff>
      <xdr:row>59</xdr:row>
      <xdr:rowOff>16015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7142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85572</xdr:rowOff>
    </xdr:from>
    <xdr:to>
      <xdr:col>107</xdr:col>
      <xdr:colOff>101600</xdr:colOff>
      <xdr:row>59</xdr:row>
      <xdr:rowOff>15722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6849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85425</xdr:rowOff>
    </xdr:from>
    <xdr:to>
      <xdr:col>102</xdr:col>
      <xdr:colOff>165100</xdr:colOff>
      <xdr:row>59</xdr:row>
      <xdr:rowOff>15575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6702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85343</xdr:rowOff>
    </xdr:from>
    <xdr:to>
      <xdr:col>98</xdr:col>
      <xdr:colOff>38100</xdr:colOff>
      <xdr:row>59</xdr:row>
      <xdr:rowOff>15493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118974</xdr:rowOff>
    </xdr:from>
    <xdr:to>
      <xdr:col>116</xdr:col>
      <xdr:colOff>63500</xdr:colOff>
      <xdr:row>76</xdr:row>
      <xdr:rowOff>138785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49174"/>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138785</xdr:rowOff>
    </xdr:from>
    <xdr:to>
      <xdr:col>111</xdr:col>
      <xdr:colOff>177800</xdr:colOff>
      <xdr:row>76</xdr:row>
      <xdr:rowOff>164922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68985"/>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164922</xdr:rowOff>
    </xdr:from>
    <xdr:to>
      <xdr:col>107</xdr:col>
      <xdr:colOff>50800</xdr:colOff>
      <xdr:row>77</xdr:row>
      <xdr:rowOff>10885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95122"/>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10885</xdr:rowOff>
    </xdr:from>
    <xdr:to>
      <xdr:col>102</xdr:col>
      <xdr:colOff>114300</xdr:colOff>
      <xdr:row>77</xdr:row>
      <xdr:rowOff>36792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1253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68174</xdr:rowOff>
    </xdr:from>
    <xdr:to>
      <xdr:col>116</xdr:col>
      <xdr:colOff>114300</xdr:colOff>
      <xdr:row>76</xdr:row>
      <xdr:rowOff>169774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46601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87985</xdr:rowOff>
    </xdr:from>
    <xdr:to>
      <xdr:col>112</xdr:col>
      <xdr:colOff>38100</xdr:colOff>
      <xdr:row>77</xdr:row>
      <xdr:rowOff>18135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9262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114122</xdr:rowOff>
    </xdr:from>
    <xdr:to>
      <xdr:col>107</xdr:col>
      <xdr:colOff>101600</xdr:colOff>
      <xdr:row>77</xdr:row>
      <xdr:rowOff>44272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35399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131535</xdr:rowOff>
    </xdr:from>
    <xdr:to>
      <xdr:col>102</xdr:col>
      <xdr:colOff>165100</xdr:colOff>
      <xdr:row>77</xdr:row>
      <xdr:rowOff>61685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52812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157442</xdr:rowOff>
    </xdr:from>
    <xdr:to>
      <xdr:col>98</xdr:col>
      <xdr:colOff>38100</xdr:colOff>
      <xdr:row>77</xdr:row>
      <xdr:rowOff>87592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78719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市町村の合併を行い類似団体で最も広い市域を有するため、普通建設事業費（うち更新整備）、維持補修費及び災害復旧事業費は類似団体と比較して一人当たりコストが高い状況となっている。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57,607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12,967</a:t>
          </a:r>
          <a:r>
            <a:rPr kumimoji="1" lang="ja-JP" altLang="en-US" sz="1300">
              <a:latin typeface="ＭＳ Ｐゴシック" panose="020B0600070205080204" pitchFamily="50" charset="-128"/>
              <a:ea typeface="ＭＳ Ｐゴシック" panose="020B0600070205080204" pitchFamily="50" charset="-128"/>
            </a:rPr>
            <a:t>円の減）となった。これは、小中学校普通教室への空調整備、市民音楽ホール整備の終了などにより前年度比</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億円の減となったことなどによるものである。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121,218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25,348</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円の増）となっており、類似団体内では最もコストが低い。前年度比コスト増の要因として、新型コロナウイルス感染症の影響による子育て世帯への特別給付金支給事業</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億円の皆増などにより、前年度比</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27,488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101,500</a:t>
          </a:r>
          <a:r>
            <a:rPr kumimoji="1" lang="ja-JP" altLang="en-US" sz="1300">
              <a:latin typeface="ＭＳ Ｐゴシック" panose="020B0600070205080204" pitchFamily="50" charset="-128"/>
              <a:ea typeface="ＭＳ Ｐゴシック" panose="020B0600070205080204" pitchFamily="50" charset="-128"/>
            </a:rPr>
            <a:t>円の減）となっており、類似団体内では低コストである。前年度比コスト増の要因として、特別定額給付金支給事業の皆減などにより、</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億円の減となったことが挙げられる。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795,771
770,775
1,558.06
394,601,514
383,252,465
7,233,367
227,707,392
249,445,630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89081</xdr:rowOff>
    </xdr:from>
    <xdr:to>
      <xdr:col>24</xdr:col>
      <xdr:colOff>63500</xdr:colOff>
      <xdr:row>36</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128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87449</xdr:rowOff>
    </xdr:from>
    <xdr:to>
      <xdr:col>19</xdr:col>
      <xdr:colOff>177800</xdr:colOff>
      <xdr:row>36</xdr:row>
      <xdr:rowOff>89081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96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87449</xdr:rowOff>
    </xdr:from>
    <xdr:to>
      <xdr:col>15</xdr:col>
      <xdr:colOff>50800</xdr:colOff>
      <xdr:row>36</xdr:row>
      <xdr:rowOff>92347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596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33564</xdr:rowOff>
    </xdr:from>
    <xdr:to>
      <xdr:col>10</xdr:col>
      <xdr:colOff>114300</xdr:colOff>
      <xdr:row>36</xdr:row>
      <xdr:rowOff>92347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576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41547</xdr:rowOff>
    </xdr:from>
    <xdr:to>
      <xdr:col>24</xdr:col>
      <xdr:colOff>114300</xdr:colOff>
      <xdr:row>36</xdr:row>
      <xdr:rowOff>143147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19974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38281</xdr:rowOff>
    </xdr:from>
    <xdr:to>
      <xdr:col>20</xdr:col>
      <xdr:colOff>38100</xdr:colOff>
      <xdr:row>36</xdr:row>
      <xdr:rowOff>139881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131008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36649</xdr:rowOff>
    </xdr:from>
    <xdr:to>
      <xdr:col>15</xdr:col>
      <xdr:colOff>101600</xdr:colOff>
      <xdr:row>36</xdr:row>
      <xdr:rowOff>138249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41547</xdr:rowOff>
    </xdr:from>
    <xdr:to>
      <xdr:col>10</xdr:col>
      <xdr:colOff>165100</xdr:colOff>
      <xdr:row>36</xdr:row>
      <xdr:rowOff>143147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134274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154214</xdr:rowOff>
    </xdr:from>
    <xdr:to>
      <xdr:col>6</xdr:col>
      <xdr:colOff>38100</xdr:colOff>
      <xdr:row>36</xdr:row>
      <xdr:rowOff>84364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75491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90640</xdr:rowOff>
    </xdr:from>
    <xdr:to>
      <xdr:col>24</xdr:col>
      <xdr:colOff>63500</xdr:colOff>
      <xdr:row>58</xdr:row>
      <xdr:rowOff>120942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34590"/>
          <a:ext cx="838200" cy="12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90640</xdr:rowOff>
    </xdr:from>
    <xdr:to>
      <xdr:col>19</xdr:col>
      <xdr:colOff>177800</xdr:colOff>
      <xdr:row>59</xdr:row>
      <xdr:rowOff>59982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34590"/>
          <a:ext cx="889000" cy="13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59982</xdr:rowOff>
    </xdr:from>
    <xdr:to>
      <xdr:col>15</xdr:col>
      <xdr:colOff>50800</xdr:colOff>
      <xdr:row>59</xdr:row>
      <xdr:rowOff>71895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75532"/>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53569</xdr:rowOff>
    </xdr:from>
    <xdr:to>
      <xdr:col>10</xdr:col>
      <xdr:colOff>114300</xdr:colOff>
      <xdr:row>59</xdr:row>
      <xdr:rowOff>71895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9119"/>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70142</xdr:rowOff>
    </xdr:from>
    <xdr:to>
      <xdr:col>24</xdr:col>
      <xdr:colOff>114300</xdr:colOff>
      <xdr:row>59</xdr:row>
      <xdr:rowOff>292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39840</xdr:rowOff>
    </xdr:from>
    <xdr:to>
      <xdr:col>20</xdr:col>
      <xdr:colOff>38100</xdr:colOff>
      <xdr:row>51</xdr:row>
      <xdr:rowOff>141440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157967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5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9182</xdr:rowOff>
    </xdr:from>
    <xdr:to>
      <xdr:col>15</xdr:col>
      <xdr:colOff>101600</xdr:colOff>
      <xdr:row>59</xdr:row>
      <xdr:rowOff>110782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101909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21095</xdr:rowOff>
    </xdr:from>
    <xdr:to>
      <xdr:col>10</xdr:col>
      <xdr:colOff>165100</xdr:colOff>
      <xdr:row>59</xdr:row>
      <xdr:rowOff>122695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113822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2769</xdr:rowOff>
    </xdr:from>
    <xdr:to>
      <xdr:col>6</xdr:col>
      <xdr:colOff>38100</xdr:colOff>
      <xdr:row>59</xdr:row>
      <xdr:rowOff>104369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95496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136149</xdr:rowOff>
    </xdr:from>
    <xdr:to>
      <xdr:col>24</xdr:col>
      <xdr:colOff>62865</xdr:colOff>
      <xdr:row>76</xdr:row>
      <xdr:rowOff>63477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66199"/>
          <a:ext cx="1270" cy="1127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67304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9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63477</xdr:rowOff>
    </xdr:from>
    <xdr:to>
      <xdr:col>24</xdr:col>
      <xdr:colOff>152400</xdr:colOff>
      <xdr:row>76</xdr:row>
      <xdr:rowOff>63477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9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82826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136149</xdr:rowOff>
    </xdr:from>
    <xdr:to>
      <xdr:col>24</xdr:col>
      <xdr:colOff>152400</xdr:colOff>
      <xdr:row>69</xdr:row>
      <xdr:rowOff>136149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6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63477</xdr:rowOff>
    </xdr:from>
    <xdr:to>
      <xdr:col>24</xdr:col>
      <xdr:colOff>63500</xdr:colOff>
      <xdr:row>77</xdr:row>
      <xdr:rowOff>92929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93677"/>
          <a:ext cx="838200" cy="20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86067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0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63190</xdr:rowOff>
    </xdr:from>
    <xdr:to>
      <xdr:col>24</xdr:col>
      <xdr:colOff>114300</xdr:colOff>
      <xdr:row>73</xdr:row>
      <xdr:rowOff>164790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7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92929</xdr:rowOff>
    </xdr:from>
    <xdr:to>
      <xdr:col>19</xdr:col>
      <xdr:colOff>177800</xdr:colOff>
      <xdr:row>77</xdr:row>
      <xdr:rowOff>153614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94579"/>
          <a:ext cx="889000" cy="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92626</xdr:rowOff>
    </xdr:from>
    <xdr:to>
      <xdr:col>20</xdr:col>
      <xdr:colOff>38100</xdr:colOff>
      <xdr:row>75</xdr:row>
      <xdr:rowOff>22776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39303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5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153614</xdr:rowOff>
    </xdr:from>
    <xdr:to>
      <xdr:col>15</xdr:col>
      <xdr:colOff>50800</xdr:colOff>
      <xdr:row>78</xdr:row>
      <xdr:rowOff>25057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55264"/>
          <a:ext cx="8890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143924</xdr:rowOff>
    </xdr:from>
    <xdr:to>
      <xdr:col>15</xdr:col>
      <xdr:colOff>101600</xdr:colOff>
      <xdr:row>75</xdr:row>
      <xdr:rowOff>74074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90601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0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15318</xdr:rowOff>
    </xdr:from>
    <xdr:to>
      <xdr:col>10</xdr:col>
      <xdr:colOff>114300</xdr:colOff>
      <xdr:row>78</xdr:row>
      <xdr:rowOff>25057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8841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17928</xdr:rowOff>
    </xdr:from>
    <xdr:to>
      <xdr:col>10</xdr:col>
      <xdr:colOff>165100</xdr:colOff>
      <xdr:row>75</xdr:row>
      <xdr:rowOff>119528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xdr:rowOff>
    </xdr:from>
    <xdr:to>
      <xdr:col>6</xdr:col>
      <xdr:colOff>38100</xdr:colOff>
      <xdr:row>75</xdr:row>
      <xdr:rowOff>112669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129196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12677</xdr:rowOff>
    </xdr:from>
    <xdr:to>
      <xdr:col>24</xdr:col>
      <xdr:colOff>114300</xdr:colOff>
      <xdr:row>76</xdr:row>
      <xdr:rowOff>114277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99055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5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42129</xdr:rowOff>
    </xdr:from>
    <xdr:to>
      <xdr:col>20</xdr:col>
      <xdr:colOff>38100</xdr:colOff>
      <xdr:row>77</xdr:row>
      <xdr:rowOff>143729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134856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102814</xdr:rowOff>
    </xdr:from>
    <xdr:to>
      <xdr:col>15</xdr:col>
      <xdr:colOff>101600</xdr:colOff>
      <xdr:row>78</xdr:row>
      <xdr:rowOff>32964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24091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145707</xdr:rowOff>
    </xdr:from>
    <xdr:to>
      <xdr:col>10</xdr:col>
      <xdr:colOff>165100</xdr:colOff>
      <xdr:row>78</xdr:row>
      <xdr:rowOff>75857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66984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4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135968</xdr:rowOff>
    </xdr:from>
    <xdr:to>
      <xdr:col>6</xdr:col>
      <xdr:colOff>38100</xdr:colOff>
      <xdr:row>78</xdr:row>
      <xdr:rowOff>66118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57245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124972</xdr:rowOff>
    </xdr:from>
    <xdr:to>
      <xdr:col>24</xdr:col>
      <xdr:colOff>63500</xdr:colOff>
      <xdr:row>98</xdr:row>
      <xdr:rowOff>31996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84172"/>
          <a:ext cx="838200" cy="2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158966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0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145741</xdr:rowOff>
    </xdr:from>
    <xdr:to>
      <xdr:col>19</xdr:col>
      <xdr:colOff>177800</xdr:colOff>
      <xdr:row>98</xdr:row>
      <xdr:rowOff>31996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76391"/>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145741</xdr:rowOff>
    </xdr:from>
    <xdr:to>
      <xdr:col>15</xdr:col>
      <xdr:colOff>50800</xdr:colOff>
      <xdr:row>98</xdr:row>
      <xdr:rowOff>119486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76391"/>
          <a:ext cx="889000" cy="1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119486</xdr:rowOff>
    </xdr:from>
    <xdr:to>
      <xdr:col>10</xdr:col>
      <xdr:colOff>114300</xdr:colOff>
      <xdr:row>99</xdr:row>
      <xdr:rowOff>10508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21586"/>
          <a:ext cx="8890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74172</xdr:rowOff>
    </xdr:from>
    <xdr:to>
      <xdr:col>24</xdr:col>
      <xdr:colOff>114300</xdr:colOff>
      <xdr:row>97</xdr:row>
      <xdr:rowOff>4322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160549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4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152646</xdr:rowOff>
    </xdr:from>
    <xdr:to>
      <xdr:col>20</xdr:col>
      <xdr:colOff>38100</xdr:colOff>
      <xdr:row>98</xdr:row>
      <xdr:rowOff>82796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73923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94941</xdr:rowOff>
    </xdr:from>
    <xdr:to>
      <xdr:col>15</xdr:col>
      <xdr:colOff>101600</xdr:colOff>
      <xdr:row>98</xdr:row>
      <xdr:rowOff>25091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68686</xdr:rowOff>
    </xdr:from>
    <xdr:to>
      <xdr:col>10</xdr:col>
      <xdr:colOff>165100</xdr:colOff>
      <xdr:row>98</xdr:row>
      <xdr:rowOff>170286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131158</xdr:rowOff>
    </xdr:from>
    <xdr:to>
      <xdr:col>6</xdr:col>
      <xdr:colOff>38100</xdr:colOff>
      <xdr:row>99</xdr:row>
      <xdr:rowOff>61308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52435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125984</xdr:rowOff>
    </xdr:from>
    <xdr:to>
      <xdr:col>55</xdr:col>
      <xdr:colOff>0</xdr:colOff>
      <xdr:row>37</xdr:row>
      <xdr:rowOff>15494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98184"/>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125984</xdr:rowOff>
    </xdr:from>
    <xdr:to>
      <xdr:col>50</xdr:col>
      <xdr:colOff>114300</xdr:colOff>
      <xdr:row>37</xdr:row>
      <xdr:rowOff>38354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29818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14732</xdr:rowOff>
    </xdr:from>
    <xdr:to>
      <xdr:col>45</xdr:col>
      <xdr:colOff>177800</xdr:colOff>
      <xdr:row>37</xdr:row>
      <xdr:rowOff>38354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5838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10160</xdr:rowOff>
    </xdr:from>
    <xdr:to>
      <xdr:col>41</xdr:col>
      <xdr:colOff>50800</xdr:colOff>
      <xdr:row>37</xdr:row>
      <xdr:rowOff>14732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538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136144</xdr:rowOff>
    </xdr:from>
    <xdr:to>
      <xdr:col>55</xdr:col>
      <xdr:colOff>50800</xdr:colOff>
      <xdr:row>37</xdr:row>
      <xdr:rowOff>66294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159021</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5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75184</xdr:rowOff>
    </xdr:from>
    <xdr:to>
      <xdr:col>50</xdr:col>
      <xdr:colOff>165100</xdr:colOff>
      <xdr:row>37</xdr:row>
      <xdr:rowOff>5334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21861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159004</xdr:rowOff>
    </xdr:from>
    <xdr:to>
      <xdr:col>46</xdr:col>
      <xdr:colOff>38100</xdr:colOff>
      <xdr:row>37</xdr:row>
      <xdr:rowOff>89154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135382</xdr:rowOff>
    </xdr:from>
    <xdr:to>
      <xdr:col>41</xdr:col>
      <xdr:colOff>101600</xdr:colOff>
      <xdr:row>37</xdr:row>
      <xdr:rowOff>65532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82059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130810</xdr:rowOff>
    </xdr:from>
    <xdr:to>
      <xdr:col>36</xdr:col>
      <xdr:colOff>165100</xdr:colOff>
      <xdr:row>37</xdr:row>
      <xdr:rowOff>60960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77487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62103</xdr:rowOff>
    </xdr:from>
    <xdr:to>
      <xdr:col>55</xdr:col>
      <xdr:colOff>0</xdr:colOff>
      <xdr:row>52</xdr:row>
      <xdr:rowOff>95250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977503"/>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62103</xdr:rowOff>
    </xdr:from>
    <xdr:to>
      <xdr:col>50</xdr:col>
      <xdr:colOff>114300</xdr:colOff>
      <xdr:row>53</xdr:row>
      <xdr:rowOff>50038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977503"/>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50038</xdr:rowOff>
    </xdr:from>
    <xdr:to>
      <xdr:col>45</xdr:col>
      <xdr:colOff>177800</xdr:colOff>
      <xdr:row>54</xdr:row>
      <xdr:rowOff>88138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136888"/>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88138</xdr:rowOff>
    </xdr:from>
    <xdr:to>
      <xdr:col>41</xdr:col>
      <xdr:colOff>50800</xdr:colOff>
      <xdr:row>54</xdr:row>
      <xdr:rowOff>113030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34643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44450</xdr:rowOff>
    </xdr:from>
    <xdr:to>
      <xdr:col>55</xdr:col>
      <xdr:colOff>50800</xdr:colOff>
      <xdr:row>52</xdr:row>
      <xdr:rowOff>146050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9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67327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1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11303</xdr:rowOff>
    </xdr:from>
    <xdr:to>
      <xdr:col>50</xdr:col>
      <xdr:colOff>165100</xdr:colOff>
      <xdr:row>52</xdr:row>
      <xdr:rowOff>112903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129430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70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170688</xdr:rowOff>
    </xdr:from>
    <xdr:to>
      <xdr:col>46</xdr:col>
      <xdr:colOff>38100</xdr:colOff>
      <xdr:row>53</xdr:row>
      <xdr:rowOff>100838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0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117365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8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37338</xdr:rowOff>
    </xdr:from>
    <xdr:to>
      <xdr:col>41</xdr:col>
      <xdr:colOff>101600</xdr:colOff>
      <xdr:row>54</xdr:row>
      <xdr:rowOff>138938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2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155465</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07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62230</xdr:rowOff>
    </xdr:from>
    <xdr:to>
      <xdr:col>36</xdr:col>
      <xdr:colOff>165100</xdr:colOff>
      <xdr:row>54</xdr:row>
      <xdr:rowOff>163830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8907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09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106728</xdr:rowOff>
    </xdr:from>
    <xdr:to>
      <xdr:col>55</xdr:col>
      <xdr:colOff>0</xdr:colOff>
      <xdr:row>78</xdr:row>
      <xdr:rowOff>109784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79828"/>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80973</xdr:rowOff>
    </xdr:from>
    <xdr:to>
      <xdr:col>50</xdr:col>
      <xdr:colOff>114300</xdr:colOff>
      <xdr:row>78</xdr:row>
      <xdr:rowOff>106728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454073"/>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80973</xdr:rowOff>
    </xdr:from>
    <xdr:to>
      <xdr:col>45</xdr:col>
      <xdr:colOff>177800</xdr:colOff>
      <xdr:row>78</xdr:row>
      <xdr:rowOff>128873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54073"/>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128873</xdr:rowOff>
    </xdr:from>
    <xdr:to>
      <xdr:col>41</xdr:col>
      <xdr:colOff>50800</xdr:colOff>
      <xdr:row>78</xdr:row>
      <xdr:rowOff>148882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01973"/>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58984</xdr:rowOff>
    </xdr:from>
    <xdr:to>
      <xdr:col>55</xdr:col>
      <xdr:colOff>50800</xdr:colOff>
      <xdr:row>78</xdr:row>
      <xdr:rowOff>160584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145361</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55928</xdr:rowOff>
    </xdr:from>
    <xdr:to>
      <xdr:col>50</xdr:col>
      <xdr:colOff>165100</xdr:colOff>
      <xdr:row>78</xdr:row>
      <xdr:rowOff>157528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148655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5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30173</xdr:rowOff>
    </xdr:from>
    <xdr:to>
      <xdr:col>46</xdr:col>
      <xdr:colOff>38100</xdr:colOff>
      <xdr:row>78</xdr:row>
      <xdr:rowOff>131773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122900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49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78073</xdr:rowOff>
    </xdr:from>
    <xdr:to>
      <xdr:col>41</xdr:col>
      <xdr:colOff>101600</xdr:colOff>
      <xdr:row>79</xdr:row>
      <xdr:rowOff>8223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170800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98082</xdr:rowOff>
    </xdr:from>
    <xdr:to>
      <xdr:col>36</xdr:col>
      <xdr:colOff>165100</xdr:colOff>
      <xdr:row>79</xdr:row>
      <xdr:rowOff>28232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19359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74892</xdr:rowOff>
    </xdr:from>
    <xdr:to>
      <xdr:col>55</xdr:col>
      <xdr:colOff>0</xdr:colOff>
      <xdr:row>95</xdr:row>
      <xdr:rowOff>99885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62642"/>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36144</xdr:rowOff>
    </xdr:from>
    <xdr:to>
      <xdr:col>50</xdr:col>
      <xdr:colOff>114300</xdr:colOff>
      <xdr:row>95</xdr:row>
      <xdr:rowOff>74892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32389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36144</xdr:rowOff>
    </xdr:from>
    <xdr:to>
      <xdr:col>45</xdr:col>
      <xdr:colOff>177800</xdr:colOff>
      <xdr:row>95</xdr:row>
      <xdr:rowOff>82778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2389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82778</xdr:rowOff>
    </xdr:from>
    <xdr:to>
      <xdr:col>41</xdr:col>
      <xdr:colOff>50800</xdr:colOff>
      <xdr:row>95</xdr:row>
      <xdr:rowOff>98210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70528"/>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49085</xdr:rowOff>
    </xdr:from>
    <xdr:to>
      <xdr:col>55</xdr:col>
      <xdr:colOff>50800</xdr:colOff>
      <xdr:row>95</xdr:row>
      <xdr:rowOff>150685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27512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24092</xdr:rowOff>
    </xdr:from>
    <xdr:to>
      <xdr:col>50</xdr:col>
      <xdr:colOff>165100</xdr:colOff>
      <xdr:row>95</xdr:row>
      <xdr:rowOff>125692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116819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156794</xdr:rowOff>
    </xdr:from>
    <xdr:to>
      <xdr:col>46</xdr:col>
      <xdr:colOff>38100</xdr:colOff>
      <xdr:row>95</xdr:row>
      <xdr:rowOff>86944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78071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31978</xdr:rowOff>
    </xdr:from>
    <xdr:to>
      <xdr:col>41</xdr:col>
      <xdr:colOff>101600</xdr:colOff>
      <xdr:row>95</xdr:row>
      <xdr:rowOff>133578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124705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47410</xdr:rowOff>
    </xdr:from>
    <xdr:to>
      <xdr:col>36</xdr:col>
      <xdr:colOff>165100</xdr:colOff>
      <xdr:row>95</xdr:row>
      <xdr:rowOff>149010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140137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91041</xdr:rowOff>
    </xdr:from>
    <xdr:to>
      <xdr:col>85</xdr:col>
      <xdr:colOff>127000</xdr:colOff>
      <xdr:row>33</xdr:row>
      <xdr:rowOff>144925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74889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14623</xdr:rowOff>
    </xdr:from>
    <xdr:to>
      <xdr:col>81</xdr:col>
      <xdr:colOff>50800</xdr:colOff>
      <xdr:row>33</xdr:row>
      <xdr:rowOff>144925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50102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14623</xdr:rowOff>
    </xdr:from>
    <xdr:to>
      <xdr:col>76</xdr:col>
      <xdr:colOff>114300</xdr:colOff>
      <xdr:row>32</xdr:row>
      <xdr:rowOff>68834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501023"/>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145905</xdr:rowOff>
    </xdr:from>
    <xdr:to>
      <xdr:col>71</xdr:col>
      <xdr:colOff>177800</xdr:colOff>
      <xdr:row>32</xdr:row>
      <xdr:rowOff>68834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460855"/>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40241</xdr:rowOff>
    </xdr:from>
    <xdr:to>
      <xdr:col>85</xdr:col>
      <xdr:colOff>177800</xdr:colOff>
      <xdr:row>33</xdr:row>
      <xdr:rowOff>141841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63118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54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94125</xdr:rowOff>
    </xdr:from>
    <xdr:to>
      <xdr:col>81</xdr:col>
      <xdr:colOff>101600</xdr:colOff>
      <xdr:row>34</xdr:row>
      <xdr:rowOff>24275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7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40802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5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135273</xdr:rowOff>
    </xdr:from>
    <xdr:to>
      <xdr:col>76</xdr:col>
      <xdr:colOff>165100</xdr:colOff>
      <xdr:row>32</xdr:row>
      <xdr:rowOff>65423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81950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18034</xdr:rowOff>
    </xdr:from>
    <xdr:to>
      <xdr:col>72</xdr:col>
      <xdr:colOff>38100</xdr:colOff>
      <xdr:row>32</xdr:row>
      <xdr:rowOff>119634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136161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2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95105</xdr:rowOff>
    </xdr:from>
    <xdr:to>
      <xdr:col>67</xdr:col>
      <xdr:colOff>101600</xdr:colOff>
      <xdr:row>32</xdr:row>
      <xdr:rowOff>25255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41782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1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53594</xdr:rowOff>
    </xdr:from>
    <xdr:to>
      <xdr:col>85</xdr:col>
      <xdr:colOff>127000</xdr:colOff>
      <xdr:row>54</xdr:row>
      <xdr:rowOff>115963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140444"/>
          <a:ext cx="838200" cy="2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53594</xdr:rowOff>
    </xdr:from>
    <xdr:to>
      <xdr:col>81</xdr:col>
      <xdr:colOff>50800</xdr:colOff>
      <xdr:row>55</xdr:row>
      <xdr:rowOff>29896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140444"/>
          <a:ext cx="889000" cy="3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29896</xdr:rowOff>
    </xdr:from>
    <xdr:to>
      <xdr:col>76</xdr:col>
      <xdr:colOff>114300</xdr:colOff>
      <xdr:row>56</xdr:row>
      <xdr:rowOff>124498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459646"/>
          <a:ext cx="889000" cy="2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166942</xdr:rowOff>
    </xdr:from>
    <xdr:to>
      <xdr:col>71</xdr:col>
      <xdr:colOff>177800</xdr:colOff>
      <xdr:row>56</xdr:row>
      <xdr:rowOff>124498</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596692"/>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65163</xdr:rowOff>
    </xdr:from>
    <xdr:to>
      <xdr:col>85</xdr:col>
      <xdr:colOff>177800</xdr:colOff>
      <xdr:row>54</xdr:row>
      <xdr:rowOff>166763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3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88040</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1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2794</xdr:rowOff>
    </xdr:from>
    <xdr:to>
      <xdr:col>81</xdr:col>
      <xdr:colOff>101600</xdr:colOff>
      <xdr:row>53</xdr:row>
      <xdr:rowOff>104394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120921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8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150546</xdr:rowOff>
    </xdr:from>
    <xdr:to>
      <xdr:col>76</xdr:col>
      <xdr:colOff>165100</xdr:colOff>
      <xdr:row>55</xdr:row>
      <xdr:rowOff>80696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4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97223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1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73698</xdr:rowOff>
    </xdr:from>
    <xdr:to>
      <xdr:col>72</xdr:col>
      <xdr:colOff>38100</xdr:colOff>
      <xdr:row>57</xdr:row>
      <xdr:rowOff>3848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166425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116142</xdr:rowOff>
    </xdr:from>
    <xdr:to>
      <xdr:col>67</xdr:col>
      <xdr:colOff>101600</xdr:colOff>
      <xdr:row>56</xdr:row>
      <xdr:rowOff>46292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5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62819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3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116154</xdr:rowOff>
    </xdr:from>
    <xdr:to>
      <xdr:col>85</xdr:col>
      <xdr:colOff>127000</xdr:colOff>
      <xdr:row>75</xdr:row>
      <xdr:rowOff>47117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2803454"/>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24807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6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47117</xdr:rowOff>
    </xdr:from>
    <xdr:to>
      <xdr:col>81</xdr:col>
      <xdr:colOff>50800</xdr:colOff>
      <xdr:row>75</xdr:row>
      <xdr:rowOff>161874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90586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150902</xdr:rowOff>
    </xdr:from>
    <xdr:to>
      <xdr:col>76</xdr:col>
      <xdr:colOff>114300</xdr:colOff>
      <xdr:row>75</xdr:row>
      <xdr:rowOff>161874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2666752"/>
          <a:ext cx="889000" cy="3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150902</xdr:rowOff>
    </xdr:from>
    <xdr:to>
      <xdr:col>71</xdr:col>
      <xdr:colOff>177800</xdr:colOff>
      <xdr:row>77</xdr:row>
      <xdr:rowOff>14427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2666752"/>
          <a:ext cx="889000" cy="5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22065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167225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65354</xdr:rowOff>
    </xdr:from>
    <xdr:to>
      <xdr:col>85</xdr:col>
      <xdr:colOff>177800</xdr:colOff>
      <xdr:row>74</xdr:row>
      <xdr:rowOff>166954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7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88231</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60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167767</xdr:rowOff>
    </xdr:from>
    <xdr:to>
      <xdr:col>81</xdr:col>
      <xdr:colOff>101600</xdr:colOff>
      <xdr:row>75</xdr:row>
      <xdr:rowOff>97917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114444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263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111074</xdr:rowOff>
    </xdr:from>
    <xdr:to>
      <xdr:col>76</xdr:col>
      <xdr:colOff>165100</xdr:colOff>
      <xdr:row>76</xdr:row>
      <xdr:rowOff>41224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9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57751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7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100102</xdr:rowOff>
    </xdr:from>
    <xdr:to>
      <xdr:col>72</xdr:col>
      <xdr:colOff>38100</xdr:colOff>
      <xdr:row>74</xdr:row>
      <xdr:rowOff>30252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6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46779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23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135077</xdr:rowOff>
    </xdr:from>
    <xdr:to>
      <xdr:col>67</xdr:col>
      <xdr:colOff>101600</xdr:colOff>
      <xdr:row>77</xdr:row>
      <xdr:rowOff>65227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81754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294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66015</xdr:rowOff>
    </xdr:from>
    <xdr:to>
      <xdr:col>85</xdr:col>
      <xdr:colOff>127000</xdr:colOff>
      <xdr:row>97</xdr:row>
      <xdr:rowOff>116993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96665"/>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116993</xdr:rowOff>
    </xdr:from>
    <xdr:to>
      <xdr:col>81</xdr:col>
      <xdr:colOff>50800</xdr:colOff>
      <xdr:row>97</xdr:row>
      <xdr:rowOff>124537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74764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124537</xdr:rowOff>
    </xdr:from>
    <xdr:to>
      <xdr:col>76</xdr:col>
      <xdr:colOff>114300</xdr:colOff>
      <xdr:row>97</xdr:row>
      <xdr:rowOff>127966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755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121259</xdr:rowOff>
    </xdr:from>
    <xdr:to>
      <xdr:col>71</xdr:col>
      <xdr:colOff>177800</xdr:colOff>
      <xdr:row>97</xdr:row>
      <xdr:rowOff>127966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751909"/>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xdr:rowOff>
    </xdr:from>
    <xdr:to>
      <xdr:col>85</xdr:col>
      <xdr:colOff>177800</xdr:colOff>
      <xdr:row>97</xdr:row>
      <xdr:rowOff>116815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165092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66193</xdr:rowOff>
    </xdr:from>
    <xdr:to>
      <xdr:col>81</xdr:col>
      <xdr:colOff>101600</xdr:colOff>
      <xdr:row>97</xdr:row>
      <xdr:rowOff>167793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158920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73737</xdr:rowOff>
    </xdr:from>
    <xdr:to>
      <xdr:col>76</xdr:col>
      <xdr:colOff>165100</xdr:colOff>
      <xdr:row>98</xdr:row>
      <xdr:rowOff>3887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166464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7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77166</xdr:rowOff>
    </xdr:from>
    <xdr:to>
      <xdr:col>72</xdr:col>
      <xdr:colOff>38100</xdr:colOff>
      <xdr:row>98</xdr:row>
      <xdr:rowOff>7316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169893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70459</xdr:rowOff>
    </xdr:from>
    <xdr:to>
      <xdr:col>67</xdr:col>
      <xdr:colOff>101600</xdr:colOff>
      <xdr:row>98</xdr:row>
      <xdr:rowOff>609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163186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37,477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96,886</a:t>
          </a:r>
          <a:r>
            <a:rPr kumimoji="1" lang="ja-JP" altLang="en-US" sz="1300">
              <a:latin typeface="ＭＳ Ｐゴシック" panose="020B0600070205080204" pitchFamily="50" charset="-128"/>
              <a:ea typeface="ＭＳ Ｐゴシック" panose="020B0600070205080204" pitchFamily="50" charset="-128"/>
            </a:rPr>
            <a:t>円の減）となっており、類似団体内では中位である。前年度比コスト減の要因としては、特別定額給付金支給事業の前年度比</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億円の皆減などが挙げられる。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165,003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26,365</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円の増）となっており、類似団体内では最もコストが低い。前年度比コスト増の要因としては、新型コロナウイルス感染症の影響に伴う子育て特別給付金支給事業の前年度比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億円の皆増などが挙げられる。</a:t>
          </a:r>
        </a:p>
        <a:p>
          <a:r>
            <a:rPr kumimoji="1" lang="ja-JP" altLang="en-US" sz="1300">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latin typeface="ＭＳ Ｐゴシック" panose="020B0600070205080204" pitchFamily="50" charset="-128"/>
              <a:ea typeface="ＭＳ Ｐゴシック" panose="020B0600070205080204" pitchFamily="50" charset="-128"/>
            </a:rPr>
            <a:t>9,050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円の減）となっており、類似団体内では高コストである。前年度比コスト減の要因としては、事業進捗に伴う施設整備等支援事業の前年度比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億円減などが挙げられる。</a:t>
          </a:r>
        </a:p>
        <a:p>
          <a:r>
            <a:rPr kumimoji="1" lang="ja-JP" altLang="en-US" sz="1300">
              <a:latin typeface="ＭＳ Ｐゴシック" panose="020B0600070205080204" pitchFamily="50" charset="-128"/>
              <a:ea typeface="ＭＳ Ｐゴシック" panose="020B0600070205080204" pitchFamily="50" charset="-128"/>
            </a:rPr>
            <a:t>消防費は、住民一人あたり</a:t>
          </a:r>
          <a:r>
            <a:rPr kumimoji="1" lang="en-US" altLang="ja-JP" sz="1300">
              <a:latin typeface="ＭＳ Ｐゴシック" panose="020B0600070205080204" pitchFamily="50" charset="-128"/>
              <a:ea typeface="ＭＳ Ｐゴシック" panose="020B0600070205080204" pitchFamily="50" charset="-128"/>
            </a:rPr>
            <a:t>14,348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円の増）となっており、類似団体内では高コストである。前年度比コスト増の要因としては、消防ヘリコプターの</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時間点検実施に伴う消防航空隊運営維持管理事業の前年度比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億円増などが挙げられる。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90,623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6,137</a:t>
          </a:r>
          <a:r>
            <a:rPr kumimoji="1" lang="ja-JP" altLang="en-US" sz="1300">
              <a:latin typeface="ＭＳ Ｐゴシック" panose="020B0600070205080204" pitchFamily="50" charset="-128"/>
              <a:ea typeface="ＭＳ Ｐゴシック" panose="020B0600070205080204" pitchFamily="50" charset="-128"/>
            </a:rPr>
            <a:t>円の減）となっており、類似団体内では高コストである。前年度比コスト減の要因としては、小中学校普通教室への空調整備の完了に伴う小中学校施設整備事業の前年度比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億円減などが挙げられる。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財政調整基金残高は、前年度決算剰余金の積立などにより、前年比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億円増の</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億円であり、標準財政規模比においては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年ぶりの黒字で、比率は</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ポイント上昇した。年度により増減はあるが、実質収支は概ね同水準で推移している。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latin typeface="ＭＳ ゴシック" pitchFamily="49" charset="-128"/>
              <a:ea typeface="ＭＳ ゴシック" pitchFamily="49" charset="-128"/>
            </a:rPr>
            <a:t>14.25%</a:t>
          </a:r>
          <a:r>
            <a:rPr kumimoji="1" lang="ja-JP" altLang="en-US" sz="1400">
              <a:latin typeface="ＭＳ ゴシック" pitchFamily="49" charset="-128"/>
              <a:ea typeface="ＭＳ ゴシック" pitchFamily="49" charset="-128"/>
            </a:rPr>
            <a:t>と概ね良好な状態である。今後も、一般会計からの繰入金及び受益者負担の適正化を図るなかで事業ごとに健全な財政運営を行っていく。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394601514</v>
      </c>
      <c r="BO4" s="374"/>
      <c r="BP4" s="374"/>
      <c r="BQ4" s="374"/>
      <c r="BR4" s="374"/>
      <c r="BS4" s="374"/>
      <c r="BT4" s="374"/>
      <c r="BU4" s="375"/>
      <c r="BV4" s="373">
        <v>451429045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3.2</v>
      </c>
      <c r="CU4" s="380"/>
      <c r="CV4" s="380"/>
      <c r="CW4" s="380"/>
      <c r="CX4" s="380"/>
      <c r="CY4" s="380"/>
      <c r="CZ4" s="380"/>
      <c r="DA4" s="381"/>
      <c r="DB4" s="379">
        <v>3</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383252465</v>
      </c>
      <c r="BO5" s="411"/>
      <c r="BP5" s="411"/>
      <c r="BQ5" s="411"/>
      <c r="BR5" s="411"/>
      <c r="BS5" s="411"/>
      <c r="BT5" s="411"/>
      <c r="BU5" s="412"/>
      <c r="BV5" s="410">
        <v>440426166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88.1</v>
      </c>
      <c r="CU5" s="408"/>
      <c r="CV5" s="408"/>
      <c r="CW5" s="408"/>
      <c r="CX5" s="408"/>
      <c r="CY5" s="408"/>
      <c r="CZ5" s="408"/>
      <c r="DA5" s="409"/>
      <c r="DB5" s="407">
        <v>92.5</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11349049</v>
      </c>
      <c r="BO6" s="411"/>
      <c r="BP6" s="411"/>
      <c r="BQ6" s="411"/>
      <c r="BR6" s="411"/>
      <c r="BS6" s="411"/>
      <c r="BT6" s="411"/>
      <c r="BU6" s="412"/>
      <c r="BV6" s="410">
        <v>11002879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96.5</v>
      </c>
      <c r="CU6" s="448"/>
      <c r="CV6" s="448"/>
      <c r="CW6" s="448"/>
      <c r="CX6" s="448"/>
      <c r="CY6" s="448"/>
      <c r="CZ6" s="448"/>
      <c r="DA6" s="449"/>
      <c r="DB6" s="447">
        <v>101.6</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4115682</v>
      </c>
      <c r="BO7" s="411"/>
      <c r="BP7" s="411"/>
      <c r="BQ7" s="411"/>
      <c r="BR7" s="411"/>
      <c r="BS7" s="411"/>
      <c r="BT7" s="411"/>
      <c r="BU7" s="412"/>
      <c r="BV7" s="410">
        <v>4522624</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227707392</v>
      </c>
      <c r="CU7" s="411"/>
      <c r="CV7" s="411"/>
      <c r="CW7" s="411"/>
      <c r="CX7" s="411"/>
      <c r="CY7" s="411"/>
      <c r="CZ7" s="411"/>
      <c r="DA7" s="412"/>
      <c r="DB7" s="410">
        <v>216033868</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7233367</v>
      </c>
      <c r="BO8" s="411"/>
      <c r="BP8" s="411"/>
      <c r="BQ8" s="411"/>
      <c r="BR8" s="411"/>
      <c r="BS8" s="411"/>
      <c r="BT8" s="411"/>
      <c r="BU8" s="412"/>
      <c r="BV8" s="410">
        <v>6480255</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0.85</v>
      </c>
      <c r="CU8" s="451"/>
      <c r="CV8" s="451"/>
      <c r="CW8" s="451"/>
      <c r="CX8" s="451"/>
      <c r="CY8" s="451"/>
      <c r="CZ8" s="451"/>
      <c r="DA8" s="452"/>
      <c r="DB8" s="450">
        <v>0.87</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790718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753112</v>
      </c>
      <c r="BO9" s="411"/>
      <c r="BP9" s="411"/>
      <c r="BQ9" s="411"/>
      <c r="BR9" s="411"/>
      <c r="BS9" s="411"/>
      <c r="BT9" s="411"/>
      <c r="BU9" s="412"/>
      <c r="BV9" s="410">
        <v>540996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14.4</v>
      </c>
      <c r="CU9" s="408"/>
      <c r="CV9" s="408"/>
      <c r="CW9" s="408"/>
      <c r="CX9" s="408"/>
      <c r="CY9" s="408"/>
      <c r="CZ9" s="408"/>
      <c r="DA9" s="409"/>
      <c r="DB9" s="407">
        <v>14.8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797980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3715067</v>
      </c>
      <c r="BO10" s="411"/>
      <c r="BP10" s="411"/>
      <c r="BQ10" s="411"/>
      <c r="BR10" s="411"/>
      <c r="BS10" s="411"/>
      <c r="BT10" s="411"/>
      <c r="BU10" s="412"/>
      <c r="BV10" s="410">
        <v>3020716</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116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795771</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3800000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770775</v>
      </c>
      <c r="S13" s="495"/>
      <c r="T13" s="495"/>
      <c r="U13" s="495"/>
      <c r="V13" s="496"/>
      <c r="W13" s="426" t="s">
        <v>139</v>
      </c>
      <c r="X13" s="427"/>
      <c r="Y13" s="427"/>
      <c r="Z13" s="427"/>
      <c r="AA13" s="427"/>
      <c r="AB13" s="417"/>
      <c r="AC13" s="461">
        <v>14216</v>
      </c>
      <c r="AD13" s="462"/>
      <c r="AE13" s="462"/>
      <c r="AF13" s="462"/>
      <c r="AG13" s="504"/>
      <c r="AH13" s="461">
        <v>15563</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4468179</v>
      </c>
      <c r="BO13" s="411"/>
      <c r="BP13" s="411"/>
      <c r="BQ13" s="411"/>
      <c r="BR13" s="411"/>
      <c r="BS13" s="411"/>
      <c r="BT13" s="411"/>
      <c r="BU13" s="412"/>
      <c r="BV13" s="410">
        <v>-238288</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4.8</v>
      </c>
      <c r="CU13" s="408"/>
      <c r="CV13" s="408"/>
      <c r="CW13" s="408"/>
      <c r="CX13" s="408"/>
      <c r="CY13" s="408"/>
      <c r="CZ13" s="408"/>
      <c r="DA13" s="409"/>
      <c r="DB13" s="407">
        <v>5.0999999999999996</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799966</v>
      </c>
      <c r="S14" s="495"/>
      <c r="T14" s="495"/>
      <c r="U14" s="495"/>
      <c r="V14" s="496"/>
      <c r="W14" s="400"/>
      <c r="X14" s="401"/>
      <c r="Y14" s="401"/>
      <c r="Z14" s="401"/>
      <c r="AA14" s="401"/>
      <c r="AB14" s="390"/>
      <c r="AC14" s="497">
        <v>3.6</v>
      </c>
      <c r="AD14" s="498"/>
      <c r="AE14" s="498"/>
      <c r="AF14" s="498"/>
      <c r="AG14" s="499"/>
      <c r="AH14" s="497">
        <v>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146</v>
      </c>
      <c r="CU14" s="509"/>
      <c r="CV14" s="509"/>
      <c r="CW14" s="509"/>
      <c r="CX14" s="509"/>
      <c r="CY14" s="509"/>
      <c r="CZ14" s="509"/>
      <c r="DA14" s="510"/>
      <c r="DB14" s="508" t="s">
        <v>129</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147</v>
      </c>
      <c r="N15" s="502"/>
      <c r="O15" s="502"/>
      <c r="P15" s="502"/>
      <c r="Q15" s="503"/>
      <c r="R15" s="494">
        <v>774416</v>
      </c>
      <c r="S15" s="495"/>
      <c r="T15" s="495"/>
      <c r="U15" s="495"/>
      <c r="V15" s="496"/>
      <c r="W15" s="426" t="s">
        <v>148</v>
      </c>
      <c r="X15" s="427"/>
      <c r="Y15" s="427"/>
      <c r="Z15" s="427"/>
      <c r="AA15" s="427"/>
      <c r="AB15" s="417"/>
      <c r="AC15" s="461">
        <v>134995</v>
      </c>
      <c r="AD15" s="462"/>
      <c r="AE15" s="462"/>
      <c r="AF15" s="462"/>
      <c r="AG15" s="504"/>
      <c r="AH15" s="461">
        <v>134582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134664083</v>
      </c>
      <c r="BO15" s="374"/>
      <c r="BP15" s="374"/>
      <c r="BQ15" s="374"/>
      <c r="BR15" s="374"/>
      <c r="BS15" s="374"/>
      <c r="BT15" s="374"/>
      <c r="BU15" s="375"/>
      <c r="BV15" s="373">
        <v>140594355</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33.9</v>
      </c>
      <c r="AD16" s="498"/>
      <c r="AE16" s="498"/>
      <c r="AF16" s="498"/>
      <c r="AG16" s="499"/>
      <c r="AH16" s="497">
        <v>34.4</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167258155</v>
      </c>
      <c r="BO16" s="411"/>
      <c r="BP16" s="411"/>
      <c r="BQ16" s="411"/>
      <c r="BR16" s="411"/>
      <c r="BS16" s="411"/>
      <c r="BT16" s="411"/>
      <c r="BU16" s="412"/>
      <c r="BV16" s="410">
        <v>163058161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249229</v>
      </c>
      <c r="AD17" s="462"/>
      <c r="AE17" s="462"/>
      <c r="AF17" s="462"/>
      <c r="AG17" s="504"/>
      <c r="AH17" s="461">
        <v>240799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167390917</v>
      </c>
      <c r="BO17" s="411"/>
      <c r="BP17" s="411"/>
      <c r="BQ17" s="411"/>
      <c r="BR17" s="411"/>
      <c r="BS17" s="411"/>
      <c r="BT17" s="411"/>
      <c r="BU17" s="412"/>
      <c r="BV17" s="410">
        <v>175316506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158</v>
      </c>
      <c r="C18" s="453"/>
      <c r="D18" s="453"/>
      <c r="E18" s="533"/>
      <c r="F18" s="533"/>
      <c r="G18" s="533"/>
      <c r="H18" s="533"/>
      <c r="I18" s="533"/>
      <c r="J18" s="533"/>
      <c r="K18" s="533"/>
      <c r="L18" s="534">
        <v>1558.06</v>
      </c>
      <c r="M18" s="534"/>
      <c r="N18" s="534"/>
      <c r="O18" s="534"/>
      <c r="P18" s="534"/>
      <c r="Q18" s="534"/>
      <c r="R18" s="535"/>
      <c r="S18" s="535"/>
      <c r="T18" s="535"/>
      <c r="U18" s="535"/>
      <c r="V18" s="536"/>
      <c r="W18" s="428"/>
      <c r="X18" s="429"/>
      <c r="Y18" s="429"/>
      <c r="Z18" s="429"/>
      <c r="AA18" s="429"/>
      <c r="AB18" s="420"/>
      <c r="AC18" s="537">
        <v>62.6</v>
      </c>
      <c r="AD18" s="538"/>
      <c r="AE18" s="538"/>
      <c r="AF18" s="538"/>
      <c r="AG18" s="539"/>
      <c r="AH18" s="537">
        <v>61.6</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201877224</v>
      </c>
      <c r="BO18" s="411"/>
      <c r="BP18" s="411"/>
      <c r="BQ18" s="411"/>
      <c r="BR18" s="411"/>
      <c r="BS18" s="411"/>
      <c r="BT18" s="411"/>
      <c r="BU18" s="412"/>
      <c r="BV18" s="410">
        <v>199806867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160</v>
      </c>
      <c r="C19" s="453"/>
      <c r="D19" s="453"/>
      <c r="E19" s="533"/>
      <c r="F19" s="533"/>
      <c r="G19" s="533"/>
      <c r="H19" s="533"/>
      <c r="I19" s="533"/>
      <c r="J19" s="533"/>
      <c r="K19" s="533"/>
      <c r="L19" s="541">
        <v>508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262468552</v>
      </c>
      <c r="BO19" s="411"/>
      <c r="BP19" s="411"/>
      <c r="BQ19" s="411"/>
      <c r="BR19" s="411"/>
      <c r="BS19" s="411"/>
      <c r="BT19" s="411"/>
      <c r="BU19" s="412"/>
      <c r="BV19" s="410">
        <v>250448038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162</v>
      </c>
      <c r="C20" s="453"/>
      <c r="D20" s="453"/>
      <c r="E20" s="533"/>
      <c r="F20" s="533"/>
      <c r="G20" s="533"/>
      <c r="H20" s="533"/>
      <c r="I20" s="533"/>
      <c r="J20" s="533"/>
      <c r="K20" s="533"/>
      <c r="L20" s="541">
        <v>320749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249445630</v>
      </c>
      <c r="BO22" s="374"/>
      <c r="BP22" s="374"/>
      <c r="BQ22" s="374"/>
      <c r="BR22" s="374"/>
      <c r="BS22" s="374"/>
      <c r="BT22" s="374"/>
      <c r="BU22" s="375"/>
      <c r="BV22" s="373">
        <v>257561033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49627784</v>
      </c>
      <c r="BO23" s="411"/>
      <c r="BP23" s="411"/>
      <c r="BQ23" s="411"/>
      <c r="BR23" s="411"/>
      <c r="BS23" s="411"/>
      <c r="BT23" s="411"/>
      <c r="BU23" s="412"/>
      <c r="BV23" s="410">
        <v>51518692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172</v>
      </c>
      <c r="F24" s="440"/>
      <c r="G24" s="440"/>
      <c r="H24" s="440"/>
      <c r="I24" s="440"/>
      <c r="J24" s="440"/>
      <c r="K24" s="441"/>
      <c r="L24" s="461">
        <v>1</v>
      </c>
      <c r="M24" s="462"/>
      <c r="N24" s="462"/>
      <c r="O24" s="462"/>
      <c r="P24" s="504"/>
      <c r="Q24" s="461">
        <v>12770</v>
      </c>
      <c r="R24" s="462"/>
      <c r="S24" s="462"/>
      <c r="T24" s="462"/>
      <c r="U24" s="462"/>
      <c r="V24" s="504"/>
      <c r="W24" s="556"/>
      <c r="X24" s="557"/>
      <c r="Y24" s="558"/>
      <c r="Z24" s="460" t="s">
        <v>173</v>
      </c>
      <c r="AA24" s="440"/>
      <c r="AB24" s="440"/>
      <c r="AC24" s="440"/>
      <c r="AD24" s="440"/>
      <c r="AE24" s="440"/>
      <c r="AF24" s="440"/>
      <c r="AG24" s="441"/>
      <c r="AH24" s="461">
        <v>4432</v>
      </c>
      <c r="AI24" s="462"/>
      <c r="AJ24" s="462"/>
      <c r="AK24" s="462"/>
      <c r="AL24" s="504"/>
      <c r="AM24" s="461">
        <v>14350816</v>
      </c>
      <c r="AN24" s="462"/>
      <c r="AO24" s="462"/>
      <c r="AP24" s="462"/>
      <c r="AQ24" s="462"/>
      <c r="AR24" s="504"/>
      <c r="AS24" s="461">
        <v>3238</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111298074</v>
      </c>
      <c r="BO24" s="411"/>
      <c r="BP24" s="411"/>
      <c r="BQ24" s="411"/>
      <c r="BR24" s="411"/>
      <c r="BS24" s="411"/>
      <c r="BT24" s="411"/>
      <c r="BU24" s="412"/>
      <c r="BV24" s="410">
        <v>122394417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175</v>
      </c>
      <c r="F25" s="440"/>
      <c r="G25" s="440"/>
      <c r="H25" s="440"/>
      <c r="I25" s="440"/>
      <c r="J25" s="440"/>
      <c r="K25" s="441"/>
      <c r="L25" s="461">
        <v>3</v>
      </c>
      <c r="M25" s="462"/>
      <c r="N25" s="462"/>
      <c r="O25" s="462"/>
      <c r="P25" s="504"/>
      <c r="Q25" s="461">
        <v>9280</v>
      </c>
      <c r="R25" s="462"/>
      <c r="S25" s="462"/>
      <c r="T25" s="462"/>
      <c r="U25" s="462"/>
      <c r="V25" s="504"/>
      <c r="W25" s="556"/>
      <c r="X25" s="557"/>
      <c r="Y25" s="558"/>
      <c r="Z25" s="460" t="s">
        <v>176</v>
      </c>
      <c r="AA25" s="440"/>
      <c r="AB25" s="440"/>
      <c r="AC25" s="440"/>
      <c r="AD25" s="440"/>
      <c r="AE25" s="440"/>
      <c r="AF25" s="440"/>
      <c r="AG25" s="441"/>
      <c r="AH25" s="461">
        <v>883</v>
      </c>
      <c r="AI25" s="462"/>
      <c r="AJ25" s="462"/>
      <c r="AK25" s="462"/>
      <c r="AL25" s="504"/>
      <c r="AM25" s="461">
        <v>2738183</v>
      </c>
      <c r="AN25" s="462"/>
      <c r="AO25" s="462"/>
      <c r="AP25" s="462"/>
      <c r="AQ25" s="462"/>
      <c r="AR25" s="504"/>
      <c r="AS25" s="461">
        <v>3101</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133987107</v>
      </c>
      <c r="BO25" s="374"/>
      <c r="BP25" s="374"/>
      <c r="BQ25" s="374"/>
      <c r="BR25" s="374"/>
      <c r="BS25" s="374"/>
      <c r="BT25" s="374"/>
      <c r="BU25" s="375"/>
      <c r="BV25" s="373">
        <v>131827404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7660</v>
      </c>
      <c r="R26" s="462"/>
      <c r="S26" s="462"/>
      <c r="T26" s="462"/>
      <c r="U26" s="462"/>
      <c r="V26" s="504"/>
      <c r="W26" s="556"/>
      <c r="X26" s="557"/>
      <c r="Y26" s="558"/>
      <c r="Z26" s="460" t="s">
        <v>179</v>
      </c>
      <c r="AA26" s="562"/>
      <c r="AB26" s="562"/>
      <c r="AC26" s="562"/>
      <c r="AD26" s="562"/>
      <c r="AE26" s="562"/>
      <c r="AF26" s="562"/>
      <c r="AG26" s="563"/>
      <c r="AH26" s="461">
        <v>181</v>
      </c>
      <c r="AI26" s="462"/>
      <c r="AJ26" s="462"/>
      <c r="AK26" s="462"/>
      <c r="AL26" s="504"/>
      <c r="AM26" s="461">
        <v>647075</v>
      </c>
      <c r="AN26" s="462"/>
      <c r="AO26" s="462"/>
      <c r="AP26" s="462"/>
      <c r="AQ26" s="462"/>
      <c r="AR26" s="504"/>
      <c r="AS26" s="461">
        <v>3575</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v>3423318</v>
      </c>
      <c r="BO26" s="411"/>
      <c r="BP26" s="411"/>
      <c r="BQ26" s="411"/>
      <c r="BR26" s="411"/>
      <c r="BS26" s="411"/>
      <c r="BT26" s="411"/>
      <c r="BU26" s="412"/>
      <c r="BV26" s="410">
        <v>2767974</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8030</v>
      </c>
      <c r="R27" s="462"/>
      <c r="S27" s="462"/>
      <c r="T27" s="462"/>
      <c r="U27" s="462"/>
      <c r="V27" s="504"/>
      <c r="W27" s="556"/>
      <c r="X27" s="557"/>
      <c r="Y27" s="558"/>
      <c r="Z27" s="460" t="s">
        <v>182</v>
      </c>
      <c r="AA27" s="440"/>
      <c r="AB27" s="440"/>
      <c r="AC27" s="440"/>
      <c r="AD27" s="440"/>
      <c r="AE27" s="440"/>
      <c r="AF27" s="440"/>
      <c r="AG27" s="441"/>
      <c r="AH27" s="461">
        <v>3949</v>
      </c>
      <c r="AI27" s="462"/>
      <c r="AJ27" s="462"/>
      <c r="AK27" s="462"/>
      <c r="AL27" s="504"/>
      <c r="AM27" s="461">
        <v>14188036</v>
      </c>
      <c r="AN27" s="462"/>
      <c r="AO27" s="462"/>
      <c r="AP27" s="462"/>
      <c r="AQ27" s="462"/>
      <c r="AR27" s="504"/>
      <c r="AS27" s="461">
        <v>3593</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1008570</v>
      </c>
      <c r="BO27" s="530"/>
      <c r="BP27" s="530"/>
      <c r="BQ27" s="530"/>
      <c r="BR27" s="530"/>
      <c r="BS27" s="530"/>
      <c r="BT27" s="530"/>
      <c r="BU27" s="531"/>
      <c r="BV27" s="529">
        <v>1008485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184</v>
      </c>
      <c r="F28" s="440"/>
      <c r="G28" s="440"/>
      <c r="H28" s="440"/>
      <c r="I28" s="440"/>
      <c r="J28" s="440"/>
      <c r="K28" s="441"/>
      <c r="L28" s="461">
        <v>1</v>
      </c>
      <c r="M28" s="462"/>
      <c r="N28" s="462"/>
      <c r="O28" s="462"/>
      <c r="P28" s="504"/>
      <c r="Q28" s="461">
        <v>7170</v>
      </c>
      <c r="R28" s="462"/>
      <c r="S28" s="462"/>
      <c r="T28" s="462"/>
      <c r="U28" s="462"/>
      <c r="V28" s="504"/>
      <c r="W28" s="556"/>
      <c r="X28" s="557"/>
      <c r="Y28" s="558"/>
      <c r="Z28" s="460" t="s">
        <v>185</v>
      </c>
      <c r="AA28" s="440"/>
      <c r="AB28" s="440"/>
      <c r="AC28" s="440"/>
      <c r="AD28" s="440"/>
      <c r="AE28" s="440"/>
      <c r="AF28" s="440"/>
      <c r="AG28" s="441"/>
      <c r="AH28" s="461">
        <v>283</v>
      </c>
      <c r="AI28" s="462"/>
      <c r="AJ28" s="462"/>
      <c r="AK28" s="462"/>
      <c r="AL28" s="504"/>
      <c r="AM28" s="461">
        <v>840793</v>
      </c>
      <c r="AN28" s="462"/>
      <c r="AO28" s="462"/>
      <c r="AP28" s="462"/>
      <c r="AQ28" s="462"/>
      <c r="AR28" s="504"/>
      <c r="AS28" s="461">
        <v>2971</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14481699</v>
      </c>
      <c r="BO28" s="374"/>
      <c r="BP28" s="374"/>
      <c r="BQ28" s="374"/>
      <c r="BR28" s="374"/>
      <c r="BS28" s="374"/>
      <c r="BT28" s="374"/>
      <c r="BU28" s="375"/>
      <c r="BV28" s="373">
        <v>10766632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187</v>
      </c>
      <c r="F29" s="440"/>
      <c r="G29" s="440"/>
      <c r="H29" s="440"/>
      <c r="I29" s="440"/>
      <c r="J29" s="440"/>
      <c r="K29" s="441"/>
      <c r="L29" s="461">
        <v>44</v>
      </c>
      <c r="M29" s="462"/>
      <c r="N29" s="462"/>
      <c r="O29" s="462"/>
      <c r="P29" s="504"/>
      <c r="Q29" s="461">
        <v>6480</v>
      </c>
      <c r="R29" s="462"/>
      <c r="S29" s="462"/>
      <c r="T29" s="462"/>
      <c r="U29" s="462"/>
      <c r="V29" s="504"/>
      <c r="W29" s="559"/>
      <c r="X29" s="560"/>
      <c r="Y29" s="561"/>
      <c r="Z29" s="460" t="s">
        <v>188</v>
      </c>
      <c r="AA29" s="440"/>
      <c r="AB29" s="440"/>
      <c r="AC29" s="440"/>
      <c r="AD29" s="440"/>
      <c r="AE29" s="440"/>
      <c r="AF29" s="440"/>
      <c r="AG29" s="441"/>
      <c r="AH29" s="461">
        <v>8664</v>
      </c>
      <c r="AI29" s="462"/>
      <c r="AJ29" s="462"/>
      <c r="AK29" s="462"/>
      <c r="AL29" s="504"/>
      <c r="AM29" s="461">
        <v>29379645</v>
      </c>
      <c r="AN29" s="462"/>
      <c r="AO29" s="462"/>
      <c r="AP29" s="462"/>
      <c r="AQ29" s="462"/>
      <c r="AR29" s="504"/>
      <c r="AS29" s="461">
        <v>3391</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677832</v>
      </c>
      <c r="BO29" s="411"/>
      <c r="BP29" s="411"/>
      <c r="BQ29" s="411"/>
      <c r="BR29" s="411"/>
      <c r="BS29" s="411"/>
      <c r="BT29" s="411"/>
      <c r="BU29" s="412"/>
      <c r="BV29" s="410">
        <v>590429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100.2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37955043</v>
      </c>
      <c r="BO30" s="530"/>
      <c r="BP30" s="530"/>
      <c r="BQ30" s="530"/>
      <c r="BR30" s="530"/>
      <c r="BS30" s="530"/>
      <c r="BT30" s="530"/>
      <c r="BU30" s="531"/>
      <c r="BV30" s="529">
        <v>31526098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7</v>
      </c>
      <c r="V34" s="600"/>
      <c r="W34" s="601" t="str">
        <f>IF('各会計、関係団体の財政状況及び健全化判断比率'!B28="","",'各会計、関係団体の財政状況及び健全化判断比率'!B28)</f>
        <v>国民健康保険事業</v>
      </c>
      <c r="X34" s="601"/>
      <c r="Y34" s="601"/>
      <c r="Z34" s="601"/>
      <c r="AA34" s="601"/>
      <c r="AB34" s="601"/>
      <c r="AC34" s="601"/>
      <c r="AD34" s="601"/>
      <c r="AE34" s="601"/>
      <c r="AF34" s="601"/>
      <c r="AG34" s="601"/>
      <c r="AH34" s="601"/>
      <c r="AI34" s="601"/>
      <c r="AJ34" s="601"/>
      <c r="AK34" s="601"/>
      <c r="AL34" s="178"/>
      <c r="AM34" s="600">
        <f>IF(AO34="","",MAX(C34:D43,U34:V43)+1)</f>
        <v>12</v>
      </c>
      <c r="AN34" s="600"/>
      <c r="AO34" s="601" t="str">
        <f>IF('各会計、関係団体の財政状況及び健全化判断比率'!B33="","",'各会計、関係団体の財政状況及び健全化判断比率'!B33)</f>
        <v>病院事業</v>
      </c>
      <c r="AP34" s="601"/>
      <c r="AQ34" s="601"/>
      <c r="AR34" s="601"/>
      <c r="AS34" s="601"/>
      <c r="AT34" s="601"/>
      <c r="AU34" s="601"/>
      <c r="AV34" s="601"/>
      <c r="AW34" s="601"/>
      <c r="AX34" s="601"/>
      <c r="AY34" s="601"/>
      <c r="AZ34" s="601"/>
      <c r="BA34" s="601"/>
      <c r="BB34" s="601"/>
      <c r="BC34" s="601"/>
      <c r="BD34" s="178"/>
      <c r="BE34" s="600">
        <f>IF(BG34="","",MAX(C34:D43,U34:V43,AM34:AN43)+1)</f>
        <v>15</v>
      </c>
      <c r="BF34" s="600"/>
      <c r="BG34" s="601" t="str">
        <f>IF('各会計、関係団体の財政状況及び健全化判断比率'!B36="","",'各会計、関係団体の財政状況及び健全化判断比率'!B36)</f>
        <v>と畜場・市場事業</v>
      </c>
      <c r="BH34" s="601"/>
      <c r="BI34" s="601"/>
      <c r="BJ34" s="601"/>
      <c r="BK34" s="601"/>
      <c r="BL34" s="601"/>
      <c r="BM34" s="601"/>
      <c r="BN34" s="601"/>
      <c r="BO34" s="601"/>
      <c r="BP34" s="601"/>
      <c r="BQ34" s="601"/>
      <c r="BR34" s="601"/>
      <c r="BS34" s="601"/>
      <c r="BT34" s="601"/>
      <c r="BU34" s="601"/>
      <c r="BV34" s="178"/>
      <c r="BW34" s="600">
        <f>IF(BY34="","",MAX(C34:D43,U34:V43,AM34:AN43,BE34:BF43)+1)</f>
        <v>18</v>
      </c>
      <c r="BX34" s="600"/>
      <c r="BY34" s="601" t="str">
        <f>IF('各会計、関係団体の財政状況及び健全化判断比率'!B68="","",'各会計、関係団体の財政状況及び健全化判断比率'!B68)</f>
        <v>浜名湖競艇企業団</v>
      </c>
      <c r="BZ34" s="601"/>
      <c r="CA34" s="601"/>
      <c r="CB34" s="601"/>
      <c r="CC34" s="601"/>
      <c r="CD34" s="601"/>
      <c r="CE34" s="601"/>
      <c r="CF34" s="601"/>
      <c r="CG34" s="601"/>
      <c r="CH34" s="601"/>
      <c r="CI34" s="601"/>
      <c r="CJ34" s="601"/>
      <c r="CK34" s="601"/>
      <c r="CL34" s="601"/>
      <c r="CM34" s="601"/>
      <c r="CN34" s="178"/>
      <c r="CO34" s="600">
        <f>IF(CQ34="","",MAX(C34:D43,U34:V43,AM34:AN43,BE34:BF43,BW34:BX43)+1)</f>
        <v>24</v>
      </c>
      <c r="CP34" s="600"/>
      <c r="CQ34" s="601" t="str">
        <f>IF('各会計、関係団体の財政状況及び健全化判断比率'!BS7="","",'各会計、関係団体の財政状況及び健全化判断比率'!BS7)</f>
        <v>（公益財団法人）浜松国際交流協会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母子父子寡婦福祉資金貸付事業</v>
      </c>
      <c r="F35" s="601"/>
      <c r="G35" s="601"/>
      <c r="H35" s="601"/>
      <c r="I35" s="601"/>
      <c r="J35" s="601"/>
      <c r="K35" s="601"/>
      <c r="L35" s="601"/>
      <c r="M35" s="601"/>
      <c r="N35" s="601"/>
      <c r="O35" s="601"/>
      <c r="P35" s="601"/>
      <c r="Q35" s="601"/>
      <c r="R35" s="601"/>
      <c r="S35" s="601"/>
      <c r="T35" s="178"/>
      <c r="U35" s="600">
        <f>IF(W35="","",U34+1)</f>
        <v>8</v>
      </c>
      <c r="V35" s="600"/>
      <c r="W35" s="601" t="str">
        <f>IF('各会計、関係団体の財政状況及び健全化判断比率'!B29="","",'各会計、関係団体の財政状況及び健全化判断比率'!B29)</f>
        <v>介護保険事業</v>
      </c>
      <c r="X35" s="601"/>
      <c r="Y35" s="601"/>
      <c r="Z35" s="601"/>
      <c r="AA35" s="601"/>
      <c r="AB35" s="601"/>
      <c r="AC35" s="601"/>
      <c r="AD35" s="601"/>
      <c r="AE35" s="601"/>
      <c r="AF35" s="601"/>
      <c r="AG35" s="601"/>
      <c r="AH35" s="601"/>
      <c r="AI35" s="601"/>
      <c r="AJ35" s="601"/>
      <c r="AK35" s="601"/>
      <c r="AL35" s="178"/>
      <c r="AM35" s="600">
        <f t="shared" ref="AM35:AM43" si="0">IF(AO35="","",AM34+1)</f>
        <v>13</v>
      </c>
      <c r="AN35" s="600"/>
      <c r="AO35" s="601" t="str">
        <f>IF('各会計、関係団体の財政状況及び健全化判断比率'!B34="","",'各会計、関係団体の財政状況及び健全化判断比率'!B34)</f>
        <v>水道事業</v>
      </c>
      <c r="AP35" s="601"/>
      <c r="AQ35" s="601"/>
      <c r="AR35" s="601"/>
      <c r="AS35" s="601"/>
      <c r="AT35" s="601"/>
      <c r="AU35" s="601"/>
      <c r="AV35" s="601"/>
      <c r="AW35" s="601"/>
      <c r="AX35" s="601"/>
      <c r="AY35" s="601"/>
      <c r="AZ35" s="601"/>
      <c r="BA35" s="601"/>
      <c r="BB35" s="601"/>
      <c r="BC35" s="601"/>
      <c r="BD35" s="178"/>
      <c r="BE35" s="600">
        <f t="shared" ref="BE35:BE43" si="1">IF(BG35="","",BE34+1)</f>
        <v>16</v>
      </c>
      <c r="BF35" s="600"/>
      <c r="BG35" s="601" t="str">
        <f>IF('各会計、関係団体の財政状況及び健全化判断比率'!B37="","",'各会計、関係団体の財政状況及び健全化判断比率'!B37)</f>
        <v>農業集落排水事業</v>
      </c>
      <c r="BH35" s="601"/>
      <c r="BI35" s="601"/>
      <c r="BJ35" s="601"/>
      <c r="BK35" s="601"/>
      <c r="BL35" s="601"/>
      <c r="BM35" s="601"/>
      <c r="BN35" s="601"/>
      <c r="BO35" s="601"/>
      <c r="BP35" s="601"/>
      <c r="BQ35" s="601"/>
      <c r="BR35" s="601"/>
      <c r="BS35" s="601"/>
      <c r="BT35" s="601"/>
      <c r="BU35" s="601"/>
      <c r="BV35" s="178"/>
      <c r="BW35" s="600">
        <f t="shared" ref="BW35:BW43" si="2">IF(BY35="","",BW34+1)</f>
        <v>19</v>
      </c>
      <c r="BX35" s="600"/>
      <c r="BY35" s="601" t="str">
        <f>IF('各会計、関係団体の財政状況及び健全化判断比率'!B69="","",'各会計、関係団体の財政状況及び健全化判断比率'!B69)</f>
        <v>養護老人ホームとよおか管理組合</v>
      </c>
      <c r="BZ35" s="601"/>
      <c r="CA35" s="601"/>
      <c r="CB35" s="601"/>
      <c r="CC35" s="601"/>
      <c r="CD35" s="601"/>
      <c r="CE35" s="601"/>
      <c r="CF35" s="601"/>
      <c r="CG35" s="601"/>
      <c r="CH35" s="601"/>
      <c r="CI35" s="601"/>
      <c r="CJ35" s="601"/>
      <c r="CK35" s="601"/>
      <c r="CL35" s="601"/>
      <c r="CM35" s="601"/>
      <c r="CN35" s="178"/>
      <c r="CO35" s="600">
        <f t="shared" ref="CO35:CO43" si="3">IF(CQ35="","",CO34+1)</f>
        <v>25</v>
      </c>
      <c r="CP35" s="600"/>
      <c r="CQ35" s="601" t="str">
        <f>IF('各会計、関係団体の財政状況及び健全化判断比率'!BS8="","",'各会計、関係団体の財政状況及び健全化判断比率'!BS8)</f>
        <v>（公益財団法人）浜松市文化振興財団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公共用地取得事業</v>
      </c>
      <c r="F36" s="601"/>
      <c r="G36" s="601"/>
      <c r="H36" s="601"/>
      <c r="I36" s="601"/>
      <c r="J36" s="601"/>
      <c r="K36" s="601"/>
      <c r="L36" s="601"/>
      <c r="M36" s="601"/>
      <c r="N36" s="601"/>
      <c r="O36" s="601"/>
      <c r="P36" s="601"/>
      <c r="Q36" s="601"/>
      <c r="R36" s="601"/>
      <c r="S36" s="601"/>
      <c r="T36" s="178"/>
      <c r="U36" s="600">
        <f t="shared" ref="U36:U43" si="4">IF(W36="","",U35+1)</f>
        <v>9</v>
      </c>
      <c r="V36" s="600"/>
      <c r="W36" s="601" t="str">
        <f>IF('各会計、関係団体の財政状況及び健全化判断比率'!B30="","",'各会計、関係団体の財政状況及び健全化判断比率'!B30)</f>
        <v>後期高齢者医療事業</v>
      </c>
      <c r="X36" s="601"/>
      <c r="Y36" s="601"/>
      <c r="Z36" s="601"/>
      <c r="AA36" s="601"/>
      <c r="AB36" s="601"/>
      <c r="AC36" s="601"/>
      <c r="AD36" s="601"/>
      <c r="AE36" s="601"/>
      <c r="AF36" s="601"/>
      <c r="AG36" s="601"/>
      <c r="AH36" s="601"/>
      <c r="AI36" s="601"/>
      <c r="AJ36" s="601"/>
      <c r="AK36" s="601"/>
      <c r="AL36" s="178"/>
      <c r="AM36" s="600">
        <f t="shared" si="0"/>
        <v>14</v>
      </c>
      <c r="AN36" s="600"/>
      <c r="AO36" s="601" t="str">
        <f>IF('各会計、関係団体の財政状況及び健全化判断比率'!B35="","",'各会計、関係団体の財政状況及び健全化判断比率'!B35)</f>
        <v>下水道事業</v>
      </c>
      <c r="AP36" s="601"/>
      <c r="AQ36" s="601"/>
      <c r="AR36" s="601"/>
      <c r="AS36" s="601"/>
      <c r="AT36" s="601"/>
      <c r="AU36" s="601"/>
      <c r="AV36" s="601"/>
      <c r="AW36" s="601"/>
      <c r="AX36" s="601"/>
      <c r="AY36" s="601"/>
      <c r="AZ36" s="601"/>
      <c r="BA36" s="601"/>
      <c r="BB36" s="601"/>
      <c r="BC36" s="601"/>
      <c r="BD36" s="178"/>
      <c r="BE36" s="600">
        <f t="shared" si="1"/>
        <v>17</v>
      </c>
      <c r="BF36" s="600"/>
      <c r="BG36" s="601" t="str">
        <f>IF('各会計、関係団体の財政状況及び健全化判断比率'!B38="","",'各会計、関係団体の財政状況及び健全化判断比率'!B38)</f>
        <v>中央卸売市場事業</v>
      </c>
      <c r="BH36" s="601"/>
      <c r="BI36" s="601"/>
      <c r="BJ36" s="601"/>
      <c r="BK36" s="601"/>
      <c r="BL36" s="601"/>
      <c r="BM36" s="601"/>
      <c r="BN36" s="601"/>
      <c r="BO36" s="601"/>
      <c r="BP36" s="601"/>
      <c r="BQ36" s="601"/>
      <c r="BR36" s="601"/>
      <c r="BS36" s="601"/>
      <c r="BT36" s="601"/>
      <c r="BU36" s="601"/>
      <c r="BV36" s="178"/>
      <c r="BW36" s="600">
        <f t="shared" si="2"/>
        <v>20</v>
      </c>
      <c r="BX36" s="600"/>
      <c r="BY36" s="601" t="str">
        <f>IF('各会計、関係団体の財政状況及び健全化判断比率'!B70="","",'各会計、関係団体の財政状況及び健全化判断比率'!B70)</f>
        <v>浜名学園組合</v>
      </c>
      <c r="BZ36" s="601"/>
      <c r="CA36" s="601"/>
      <c r="CB36" s="601"/>
      <c r="CC36" s="601"/>
      <c r="CD36" s="601"/>
      <c r="CE36" s="601"/>
      <c r="CF36" s="601"/>
      <c r="CG36" s="601"/>
      <c r="CH36" s="601"/>
      <c r="CI36" s="601"/>
      <c r="CJ36" s="601"/>
      <c r="CK36" s="601"/>
      <c r="CL36" s="601"/>
      <c r="CM36" s="601"/>
      <c r="CN36" s="178"/>
      <c r="CO36" s="600">
        <f t="shared" si="3"/>
        <v>26</v>
      </c>
      <c r="CP36" s="600"/>
      <c r="CQ36" s="601" t="str">
        <f>IF('各会計、関係団体の財政状況及び健全化判断比率'!BS9="","",'各会計、関係団体の財政状況及び健全化判断比率'!BS9)</f>
        <v>（公益財団法人）浜松市社会福祉協議会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育英事業</v>
      </c>
      <c r="F37" s="601"/>
      <c r="G37" s="601"/>
      <c r="H37" s="601"/>
      <c r="I37" s="601"/>
      <c r="J37" s="601"/>
      <c r="K37" s="601"/>
      <c r="L37" s="601"/>
      <c r="M37" s="601"/>
      <c r="N37" s="601"/>
      <c r="O37" s="601"/>
      <c r="P37" s="601"/>
      <c r="Q37" s="601"/>
      <c r="R37" s="601"/>
      <c r="S37" s="601"/>
      <c r="T37" s="178"/>
      <c r="U37" s="600">
        <f t="shared" si="4"/>
        <v>10</v>
      </c>
      <c r="V37" s="600"/>
      <c r="W37" s="601" t="str">
        <f>IF('各会計、関係団体の財政状況及び健全化判断比率'!B31="","",'各会計、関係団体の財政状況及び健全化判断比率'!B31)</f>
        <v>小型自動車競走事業</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21</v>
      </c>
      <c r="BX37" s="600"/>
      <c r="BY37" s="601" t="str">
        <f>IF('各会計、関係団体の財政状況及び健全化判断比率'!B71="","",'各会計、関係団体の財政状況及び健全化判断比率'!B71)</f>
        <v>静岡県後期高齢者医療広域連合（一般会計）</v>
      </c>
      <c r="BZ37" s="601"/>
      <c r="CA37" s="601"/>
      <c r="CB37" s="601"/>
      <c r="CC37" s="601"/>
      <c r="CD37" s="601"/>
      <c r="CE37" s="601"/>
      <c r="CF37" s="601"/>
      <c r="CG37" s="601"/>
      <c r="CH37" s="601"/>
      <c r="CI37" s="601"/>
      <c r="CJ37" s="601"/>
      <c r="CK37" s="601"/>
      <c r="CL37" s="601"/>
      <c r="CM37" s="601"/>
      <c r="CN37" s="178"/>
      <c r="CO37" s="600">
        <f t="shared" si="3"/>
        <v>27</v>
      </c>
      <c r="CP37" s="600"/>
      <c r="CQ37" s="601" t="str">
        <f>IF('各会計、関係団体の財政状況及び健全化判断比率'!BS10="","",'各会計、関係団体の財政状況及び健全化判断比率'!BS10)</f>
        <v>（公益財団法人）浜松市シルバー人材センター</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f t="shared" ref="C38:C43" si="5">IF(E38="","",C37+1)</f>
        <v>5</v>
      </c>
      <c r="D38" s="600"/>
      <c r="E38" s="601" t="str">
        <f>IF('各会計、関係団体の財政状況及び健全化判断比率'!B11="","",'各会計、関係団体の財政状況及び健全化判断比率'!B11)</f>
        <v>学童等災害共済事業</v>
      </c>
      <c r="F38" s="601"/>
      <c r="G38" s="601"/>
      <c r="H38" s="601"/>
      <c r="I38" s="601"/>
      <c r="J38" s="601"/>
      <c r="K38" s="601"/>
      <c r="L38" s="601"/>
      <c r="M38" s="601"/>
      <c r="N38" s="601"/>
      <c r="O38" s="601"/>
      <c r="P38" s="601"/>
      <c r="Q38" s="601"/>
      <c r="R38" s="601"/>
      <c r="S38" s="601"/>
      <c r="T38" s="178"/>
      <c r="U38" s="600">
        <f t="shared" si="4"/>
        <v>11</v>
      </c>
      <c r="V38" s="600"/>
      <c r="W38" s="601" t="str">
        <f>IF('各会計、関係団体の財政状況及び健全化判断比率'!B32="","",'各会計、関係団体の財政状況及び健全化判断比率'!B32)</f>
        <v>駐車場事業</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22</v>
      </c>
      <c r="BX38" s="600"/>
      <c r="BY38" s="601" t="str">
        <f>IF('各会計、関係団体の財政状況及び健全化判断比率'!B72="","",'各会計、関係団体の財政状況及び健全化判断比率'!B72)</f>
        <v>静岡県後期高齢者医療広域連合（特別会計）</v>
      </c>
      <c r="BZ38" s="601"/>
      <c r="CA38" s="601"/>
      <c r="CB38" s="601"/>
      <c r="CC38" s="601"/>
      <c r="CD38" s="601"/>
      <c r="CE38" s="601"/>
      <c r="CF38" s="601"/>
      <c r="CG38" s="601"/>
      <c r="CH38" s="601"/>
      <c r="CI38" s="601"/>
      <c r="CJ38" s="601"/>
      <c r="CK38" s="601"/>
      <c r="CL38" s="601"/>
      <c r="CM38" s="601"/>
      <c r="CN38" s="178"/>
      <c r="CO38" s="600">
        <f t="shared" si="3"/>
        <v>28</v>
      </c>
      <c r="CP38" s="600"/>
      <c r="CQ38" s="601" t="str">
        <f>IF('各会計、関係団体の財政状況及び健全化判断比率'!BS11="","",'各会計、関係団体の財政状況及び健全化判断比率'!BS11)</f>
        <v>（社会福祉法人）浜松市社会福祉事業団</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f t="shared" si="5"/>
        <v>6</v>
      </c>
      <c r="D39" s="600"/>
      <c r="E39" s="601" t="str">
        <f>IF('各会計、関係団体の財政状況及び健全化判断比率'!B12="","",'各会計、関係団体の財政状況及び健全化判断比率'!B12)</f>
        <v>公債管理</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23</v>
      </c>
      <c r="BX39" s="600"/>
      <c r="BY39" s="601" t="str">
        <f>IF('各会計、関係団体の財政状況及び健全化判断比率'!B73="","",'各会計、関係団体の財政状況及び健全化判断比率'!B73)</f>
        <v>静岡地方税滞納整理機構</v>
      </c>
      <c r="BZ39" s="601"/>
      <c r="CA39" s="601"/>
      <c r="CB39" s="601"/>
      <c r="CC39" s="601"/>
      <c r="CD39" s="601"/>
      <c r="CE39" s="601"/>
      <c r="CF39" s="601"/>
      <c r="CG39" s="601"/>
      <c r="CH39" s="601"/>
      <c r="CI39" s="601"/>
      <c r="CJ39" s="601"/>
      <c r="CK39" s="601"/>
      <c r="CL39" s="601"/>
      <c r="CM39" s="601"/>
      <c r="CN39" s="178"/>
      <c r="CO39" s="600">
        <f t="shared" si="3"/>
        <v>29</v>
      </c>
      <c r="CP39" s="600"/>
      <c r="CQ39" s="601" t="str">
        <f>IF('各会計、関係団体の財政状況及び健全化判断比率'!BS12="","",'各会計、関係団体の財政状況及び健全化判断比率'!BS12)</f>
        <v>（公益財団法人）浜松市医療公社</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30</v>
      </c>
      <c r="CP40" s="600"/>
      <c r="CQ40" s="601" t="str">
        <f>IF('各会計、関係団体の財政状況及び健全化判断比率'!BS13="","",'各会計、関係団体の財政状況及び健全化判断比率'!BS13)</f>
        <v>（一般財団法人）浜松市清掃公社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31</v>
      </c>
      <c r="CP41" s="600"/>
      <c r="CQ41" s="601" t="str">
        <f>IF('各会計、関係団体の財政状況及び健全化判断比率'!BS14="","",'各会計、関係団体の財政状況及び健全化判断比率'!BS14)</f>
        <v>（公益財団法人）浜松地域イノベーション推進機構</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32</v>
      </c>
      <c r="CP42" s="600"/>
      <c r="CQ42" s="601" t="str">
        <f>IF('各会計、関係団体の財政状況及び健全化判断比率'!BS15="","",'各会計、関係団体の財政状況及び健全化判断比率'!BS15)</f>
        <v>（公益財団法人）浜松市勤労福祉協会</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33</v>
      </c>
      <c r="CP43" s="600"/>
      <c r="CQ43" s="601" t="str">
        <f>IF('各会計、関係団体の財政状況及び健全化判断比率'!BS16="","",'各会計、関係団体の財政状況及び健全化判断比率'!BS16)</f>
        <v>（公益財団法人）浜松市花みどり振興財団</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622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91" t="s">
        <v>582</v>
      </c>
      <c r="D34" s="1191"/>
      <c r="E34" s="1192"/>
      <c r="F34" s="32">
        <v>6.02</v>
      </c>
      <c r="G34" s="33">
        <v>5.66</v>
      </c>
      <c r="H34" s="33">
        <v>5.31</v>
      </c>
      <c r="I34" s="33">
        <v>4.74</v>
      </c>
      <c r="J34" s="34">
        <v>4.2300000000000004</v>
      </c>
      <c r="K34" s="22"/>
      <c r="L34" s="22"/>
      <c r="M34" s="22"/>
      <c r="N34" s="22"/>
      <c r="O34" s="22"/>
      <c r="P34" s="22"/>
    </row>
    <row r="35" spans="1:16" ht="39" customHeight="1" x14ac:dyDescent="0.2">
      <c r="A35" s="22"/>
      <c r="B35" s="35"/>
      <c r="C35" s="1185" t="s">
        <v>583</v>
      </c>
      <c r="D35" s="1186"/>
      <c r="E35" s="1187"/>
      <c r="F35" s="36">
        <v>3.08</v>
      </c>
      <c r="G35" s="37">
        <v>2.81</v>
      </c>
      <c r="H35" s="37">
        <v>2.76</v>
      </c>
      <c r="I35" s="37">
        <v>2.96</v>
      </c>
      <c r="J35" s="38">
        <v>3.13</v>
      </c>
      <c r="K35" s="22"/>
      <c r="L35" s="22"/>
      <c r="M35" s="22"/>
      <c r="N35" s="22"/>
      <c r="O35" s="22"/>
      <c r="P35" s="22"/>
    </row>
    <row r="36" spans="1:16" ht="39" customHeight="1" x14ac:dyDescent="0.2">
      <c r="A36" s="22"/>
      <c r="B36" s="35"/>
      <c r="C36" s="1185" t="s">
        <v>584</v>
      </c>
      <c r="D36" s="1186"/>
      <c r="E36" s="1187"/>
      <c r="F36" s="36">
        <v>1.28</v>
      </c>
      <c r="G36" s="37">
        <v>1.42</v>
      </c>
      <c r="H36" s="37">
        <v>1.95</v>
      </c>
      <c r="I36" s="37">
        <v>2.34</v>
      </c>
      <c r="J36" s="38">
        <v>2.35</v>
      </c>
      <c r="K36" s="22"/>
      <c r="L36" s="22"/>
      <c r="M36" s="22"/>
      <c r="N36" s="22"/>
      <c r="O36" s="22"/>
      <c r="P36" s="22"/>
    </row>
    <row r="37" spans="1:16" ht="39" customHeight="1" x14ac:dyDescent="0.2">
      <c r="A37" s="22"/>
      <c r="B37" s="35"/>
      <c r="C37" s="1185" t="s">
        <v>585</v>
      </c>
      <c r="D37" s="1186"/>
      <c r="E37" s="1187"/>
      <c r="F37" s="36">
        <v>1.35</v>
      </c>
      <c r="G37" s="37">
        <v>1.45</v>
      </c>
      <c r="H37" s="37">
        <v>1.45</v>
      </c>
      <c r="I37" s="37">
        <v>1.34</v>
      </c>
      <c r="J37" s="38">
        <v>1.82</v>
      </c>
      <c r="K37" s="22"/>
      <c r="L37" s="22"/>
      <c r="M37" s="22"/>
      <c r="N37" s="22"/>
      <c r="O37" s="22"/>
      <c r="P37" s="22"/>
    </row>
    <row r="38" spans="1:16" ht="39" customHeight="1" x14ac:dyDescent="0.2">
      <c r="A38" s="22"/>
      <c r="B38" s="35"/>
      <c r="C38" s="1185" t="s">
        <v>586</v>
      </c>
      <c r="D38" s="1186"/>
      <c r="E38" s="1187"/>
      <c r="F38" s="36">
        <v>1.58</v>
      </c>
      <c r="G38" s="37">
        <v>0.79</v>
      </c>
      <c r="H38" s="37">
        <v>0.87</v>
      </c>
      <c r="I38" s="37">
        <v>1.37</v>
      </c>
      <c r="J38" s="38">
        <v>1.57</v>
      </c>
      <c r="K38" s="22"/>
      <c r="L38" s="22"/>
      <c r="M38" s="22"/>
      <c r="N38" s="22"/>
      <c r="O38" s="22"/>
      <c r="P38" s="22"/>
    </row>
    <row r="39" spans="1:16" ht="39" customHeight="1" x14ac:dyDescent="0.2">
      <c r="A39" s="22"/>
      <c r="B39" s="35"/>
      <c r="C39" s="1185" t="s">
        <v>587</v>
      </c>
      <c r="D39" s="1186"/>
      <c r="E39" s="1187"/>
      <c r="F39" s="36">
        <v>0.24</v>
      </c>
      <c r="G39" s="37">
        <v>0.57999999999999996</v>
      </c>
      <c r="H39" s="37">
        <v>0.33</v>
      </c>
      <c r="I39" s="37">
        <v>0.38</v>
      </c>
      <c r="J39" s="38">
        <v>0.75</v>
      </c>
      <c r="K39" s="22"/>
      <c r="L39" s="22"/>
      <c r="M39" s="22"/>
      <c r="N39" s="22"/>
      <c r="O39" s="22"/>
      <c r="P39" s="22"/>
    </row>
    <row r="40" spans="1:16" ht="39" customHeight="1" x14ac:dyDescent="0.2">
      <c r="A40" s="22"/>
      <c r="B40" s="35"/>
      <c r="C40" s="1185" t="s">
        <v>588</v>
      </c>
      <c r="D40" s="1186"/>
      <c r="E40" s="1187"/>
      <c r="F40" s="36">
        <v>0.32</v>
      </c>
      <c r="G40" s="37">
        <v>0.32</v>
      </c>
      <c r="H40" s="37">
        <v>0.32</v>
      </c>
      <c r="I40" s="37">
        <v>0.32</v>
      </c>
      <c r="J40" s="38">
        <v>0.31</v>
      </c>
      <c r="K40" s="22"/>
      <c r="L40" s="22"/>
      <c r="M40" s="22"/>
      <c r="N40" s="22"/>
      <c r="O40" s="22"/>
      <c r="P40" s="22"/>
    </row>
    <row r="41" spans="1:16" ht="39" customHeight="1" x14ac:dyDescent="0.2">
      <c r="A41" s="22"/>
      <c r="B41" s="35"/>
      <c r="C41" s="1185" t="s">
        <v>589</v>
      </c>
      <c r="D41" s="1186"/>
      <c r="E41" s="1187"/>
      <c r="F41" s="36">
        <v>0.02</v>
      </c>
      <c r="G41" s="37">
        <v>0.01</v>
      </c>
      <c r="H41" s="37">
        <v>0.01</v>
      </c>
      <c r="I41" s="37">
        <v>0.02</v>
      </c>
      <c r="J41" s="38">
        <v>0.03</v>
      </c>
      <c r="K41" s="22"/>
      <c r="L41" s="22"/>
      <c r="M41" s="22"/>
      <c r="N41" s="22"/>
      <c r="O41" s="22"/>
      <c r="P41" s="22"/>
    </row>
    <row r="42" spans="1:16" ht="39" customHeight="1" x14ac:dyDescent="0.2">
      <c r="A42" s="22"/>
      <c r="B42" s="39"/>
      <c r="C42" s="1185" t="s">
        <v>590</v>
      </c>
      <c r="D42" s="1186"/>
      <c r="E42" s="1187"/>
      <c r="F42" s="36" t="s">
        <v>532</v>
      </c>
      <c r="G42" s="37" t="s">
        <v>532</v>
      </c>
      <c r="H42" s="37" t="s">
        <v>532</v>
      </c>
      <c r="I42" s="37" t="s">
        <v>532</v>
      </c>
      <c r="J42" s="38" t="s">
        <v>532</v>
      </c>
      <c r="K42" s="22"/>
      <c r="L42" s="22"/>
      <c r="M42" s="22"/>
      <c r="N42" s="22"/>
      <c r="O42" s="22"/>
      <c r="P42" s="22"/>
    </row>
    <row r="43" spans="1:16" ht="39" customHeight="1" thickBot="1" x14ac:dyDescent="0.25">
      <c r="A43" s="22"/>
      <c r="B43" s="40"/>
      <c r="C43" s="1188" t="s">
        <v>591</v>
      </c>
      <c r="D43" s="1189"/>
      <c r="E43" s="1190"/>
      <c r="F43" s="41">
        <v>0.04</v>
      </c>
      <c r="G43" s="42">
        <v>0.06</v>
      </c>
      <c r="H43" s="42">
        <v>0.03</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qCTCbZ8cqai6Yv+UBqcCNxwmcf7U+PYIYuV2eVT7uFQ6X8BefyMyMqsCb3sFPXt1FoApaHVOkWOmGqFOQwsgA==" saltValue="lmxrLvhkMjiIAvLrMYQA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L57" sqref="L5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93" t="s">
        <v>11</v>
      </c>
      <c r="C45" s="1194"/>
      <c r="D45" s="58"/>
      <c r="E45" s="1199" t="s">
        <v>12</v>
      </c>
      <c r="F45" s="1199"/>
      <c r="G45" s="1199"/>
      <c r="H45" s="1199"/>
      <c r="I45" s="1199"/>
      <c r="J45" s="1200"/>
      <c r="K45" s="59">
        <v>32841</v>
      </c>
      <c r="L45" s="60">
        <v>31595</v>
      </c>
      <c r="M45" s="60">
        <v>30558</v>
      </c>
      <c r="N45" s="60">
        <v>29596</v>
      </c>
      <c r="O45" s="61">
        <v>28964</v>
      </c>
      <c r="P45" s="48"/>
      <c r="Q45" s="48"/>
      <c r="R45" s="48"/>
      <c r="S45" s="48"/>
      <c r="T45" s="48"/>
      <c r="U45" s="48"/>
    </row>
    <row r="46" spans="1:21" ht="30.75" customHeight="1" x14ac:dyDescent="0.2">
      <c r="A46" s="48"/>
      <c r="B46" s="1195"/>
      <c r="C46" s="1196"/>
      <c r="D46" s="62"/>
      <c r="E46" s="1201" t="s">
        <v>13</v>
      </c>
      <c r="F46" s="1201"/>
      <c r="G46" s="1201"/>
      <c r="H46" s="1201"/>
      <c r="I46" s="1201"/>
      <c r="J46" s="1202"/>
      <c r="K46" s="63" t="s">
        <v>532</v>
      </c>
      <c r="L46" s="64" t="s">
        <v>532</v>
      </c>
      <c r="M46" s="64" t="s">
        <v>532</v>
      </c>
      <c r="N46" s="64" t="s">
        <v>532</v>
      </c>
      <c r="O46" s="65" t="s">
        <v>532</v>
      </c>
      <c r="P46" s="48"/>
      <c r="Q46" s="48"/>
      <c r="R46" s="48"/>
      <c r="S46" s="48"/>
      <c r="T46" s="48"/>
      <c r="U46" s="48"/>
    </row>
    <row r="47" spans="1:21" ht="30.75" customHeight="1" x14ac:dyDescent="0.2">
      <c r="A47" s="48"/>
      <c r="B47" s="1195"/>
      <c r="C47" s="1196"/>
      <c r="D47" s="62"/>
      <c r="E47" s="1201" t="s">
        <v>14</v>
      </c>
      <c r="F47" s="1201"/>
      <c r="G47" s="1201"/>
      <c r="H47" s="1201"/>
      <c r="I47" s="1201"/>
      <c r="J47" s="1202"/>
      <c r="K47" s="63">
        <v>3333</v>
      </c>
      <c r="L47" s="64">
        <v>3667</v>
      </c>
      <c r="M47" s="64">
        <v>4000</v>
      </c>
      <c r="N47" s="64">
        <v>4167</v>
      </c>
      <c r="O47" s="65">
        <v>4500</v>
      </c>
      <c r="P47" s="48"/>
      <c r="Q47" s="48"/>
      <c r="R47" s="48"/>
      <c r="S47" s="48"/>
      <c r="T47" s="48"/>
      <c r="U47" s="48"/>
    </row>
    <row r="48" spans="1:21" ht="30.75" customHeight="1" x14ac:dyDescent="0.2">
      <c r="A48" s="48"/>
      <c r="B48" s="1195"/>
      <c r="C48" s="1196"/>
      <c r="D48" s="62"/>
      <c r="E48" s="1201" t="s">
        <v>15</v>
      </c>
      <c r="F48" s="1201"/>
      <c r="G48" s="1201"/>
      <c r="H48" s="1201"/>
      <c r="I48" s="1201"/>
      <c r="J48" s="1202"/>
      <c r="K48" s="63">
        <v>6185</v>
      </c>
      <c r="L48" s="64">
        <v>5618</v>
      </c>
      <c r="M48" s="64">
        <v>5497</v>
      </c>
      <c r="N48" s="64">
        <v>5227</v>
      </c>
      <c r="O48" s="65">
        <v>5019</v>
      </c>
      <c r="P48" s="48"/>
      <c r="Q48" s="48"/>
      <c r="R48" s="48"/>
      <c r="S48" s="48"/>
      <c r="T48" s="48"/>
      <c r="U48" s="48"/>
    </row>
    <row r="49" spans="1:21" ht="30.75" customHeight="1" x14ac:dyDescent="0.2">
      <c r="A49" s="48"/>
      <c r="B49" s="1195"/>
      <c r="C49" s="1196"/>
      <c r="D49" s="62"/>
      <c r="E49" s="1201" t="s">
        <v>16</v>
      </c>
      <c r="F49" s="1201"/>
      <c r="G49" s="1201"/>
      <c r="H49" s="1201"/>
      <c r="I49" s="1201"/>
      <c r="J49" s="1202"/>
      <c r="K49" s="63">
        <v>1</v>
      </c>
      <c r="L49" s="64">
        <v>1</v>
      </c>
      <c r="M49" s="64">
        <v>1</v>
      </c>
      <c r="N49" s="64">
        <v>1</v>
      </c>
      <c r="O49" s="65">
        <v>1</v>
      </c>
      <c r="P49" s="48"/>
      <c r="Q49" s="48"/>
      <c r="R49" s="48"/>
      <c r="S49" s="48"/>
      <c r="T49" s="48"/>
      <c r="U49" s="48"/>
    </row>
    <row r="50" spans="1:21" ht="30.75" customHeight="1" x14ac:dyDescent="0.2">
      <c r="A50" s="48"/>
      <c r="B50" s="1195"/>
      <c r="C50" s="1196"/>
      <c r="D50" s="62"/>
      <c r="E50" s="1201" t="s">
        <v>17</v>
      </c>
      <c r="F50" s="1201"/>
      <c r="G50" s="1201"/>
      <c r="H50" s="1201"/>
      <c r="I50" s="1201"/>
      <c r="J50" s="1202"/>
      <c r="K50" s="63">
        <v>1041</v>
      </c>
      <c r="L50" s="64">
        <v>1045</v>
      </c>
      <c r="M50" s="64">
        <v>982</v>
      </c>
      <c r="N50" s="64">
        <v>1347</v>
      </c>
      <c r="O50" s="65">
        <v>1410</v>
      </c>
      <c r="P50" s="48"/>
      <c r="Q50" s="48"/>
      <c r="R50" s="48"/>
      <c r="S50" s="48"/>
      <c r="T50" s="48"/>
      <c r="U50" s="48"/>
    </row>
    <row r="51" spans="1:21" ht="30.75" customHeight="1" x14ac:dyDescent="0.2">
      <c r="A51" s="48"/>
      <c r="B51" s="1197"/>
      <c r="C51" s="1198"/>
      <c r="D51" s="66"/>
      <c r="E51" s="1201" t="s">
        <v>18</v>
      </c>
      <c r="F51" s="1201"/>
      <c r="G51" s="1201"/>
      <c r="H51" s="1201"/>
      <c r="I51" s="1201"/>
      <c r="J51" s="1202"/>
      <c r="K51" s="63" t="s">
        <v>532</v>
      </c>
      <c r="L51" s="64" t="s">
        <v>532</v>
      </c>
      <c r="M51" s="64" t="s">
        <v>532</v>
      </c>
      <c r="N51" s="64" t="s">
        <v>532</v>
      </c>
      <c r="O51" s="65" t="s">
        <v>532</v>
      </c>
      <c r="P51" s="48"/>
      <c r="Q51" s="48"/>
      <c r="R51" s="48"/>
      <c r="S51" s="48"/>
      <c r="T51" s="48"/>
      <c r="U51" s="48"/>
    </row>
    <row r="52" spans="1:21" ht="30.75" customHeight="1" x14ac:dyDescent="0.2">
      <c r="A52" s="48"/>
      <c r="B52" s="1203" t="s">
        <v>19</v>
      </c>
      <c r="C52" s="1204"/>
      <c r="D52" s="66"/>
      <c r="E52" s="1201" t="s">
        <v>20</v>
      </c>
      <c r="F52" s="1201"/>
      <c r="G52" s="1201"/>
      <c r="H52" s="1201"/>
      <c r="I52" s="1201"/>
      <c r="J52" s="1202"/>
      <c r="K52" s="63">
        <v>32129</v>
      </c>
      <c r="L52" s="64">
        <v>31905</v>
      </c>
      <c r="M52" s="64">
        <v>31398</v>
      </c>
      <c r="N52" s="64">
        <v>30841</v>
      </c>
      <c r="O52" s="65">
        <v>31005</v>
      </c>
      <c r="P52" s="48"/>
      <c r="Q52" s="48"/>
      <c r="R52" s="48"/>
      <c r="S52" s="48"/>
      <c r="T52" s="48"/>
      <c r="U52" s="48"/>
    </row>
    <row r="53" spans="1:21" ht="30.75" customHeight="1" thickBot="1" x14ac:dyDescent="0.25">
      <c r="A53" s="48"/>
      <c r="B53" s="1205" t="s">
        <v>21</v>
      </c>
      <c r="C53" s="1206"/>
      <c r="D53" s="67"/>
      <c r="E53" s="1207" t="s">
        <v>22</v>
      </c>
      <c r="F53" s="1207"/>
      <c r="G53" s="1207"/>
      <c r="H53" s="1207"/>
      <c r="I53" s="1207"/>
      <c r="J53" s="1208"/>
      <c r="K53" s="68">
        <v>11272</v>
      </c>
      <c r="L53" s="69">
        <v>10021</v>
      </c>
      <c r="M53" s="69">
        <v>9640</v>
      </c>
      <c r="N53" s="69">
        <v>9497</v>
      </c>
      <c r="O53" s="70">
        <v>8889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3">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209" t="s">
        <v>25</v>
      </c>
      <c r="C57" s="1210"/>
      <c r="D57" s="1213" t="s">
        <v>26</v>
      </c>
      <c r="E57" s="1214"/>
      <c r="F57" s="1214"/>
      <c r="G57" s="1214"/>
      <c r="H57" s="1214"/>
      <c r="I57" s="1214"/>
      <c r="J57" s="1215"/>
      <c r="K57" s="83">
        <v>22500</v>
      </c>
      <c r="L57" s="84">
        <v>22500</v>
      </c>
      <c r="M57" s="84">
        <v>23500</v>
      </c>
      <c r="N57" s="84">
        <v>25500</v>
      </c>
      <c r="O57" s="85">
        <v>28000</v>
      </c>
    </row>
    <row r="58" spans="1:21" ht="31.5" customHeight="1" thickBot="1" x14ac:dyDescent="0.25">
      <c r="B58" s="1211"/>
      <c r="C58" s="1212"/>
      <c r="D58" s="1216" t="s">
        <v>27</v>
      </c>
      <c r="E58" s="1217"/>
      <c r="F58" s="1217"/>
      <c r="G58" s="1217"/>
      <c r="H58" s="1217"/>
      <c r="I58" s="1217"/>
      <c r="J58" s="1218"/>
      <c r="K58" s="86">
        <v>12000</v>
      </c>
      <c r="L58" s="87">
        <v>15000</v>
      </c>
      <c r="M58" s="87">
        <v>15000</v>
      </c>
      <c r="N58" s="87">
        <v>15333</v>
      </c>
      <c r="O58" s="88">
        <v>16000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PHp8eRhrOpbCyjfkuC6kAr8ftj3AOs558pNuQLeYO23w7ZOQ1VTP8IC+YBcmiZUwGxvbd3DBIJ8KM3IiUwIw==" saltValue="qZDfRknvYXwTYMdrzqaW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19" t="s">
        <v>30</v>
      </c>
      <c r="C41" s="1220"/>
      <c r="D41" s="102"/>
      <c r="E41" s="1225" t="s">
        <v>31</v>
      </c>
      <c r="F41" s="1225"/>
      <c r="G41" s="1225"/>
      <c r="H41" s="1226"/>
      <c r="I41" s="358">
        <v>282790</v>
      </c>
      <c r="J41" s="359">
        <v>281322</v>
      </c>
      <c r="K41" s="359">
        <v>281621</v>
      </c>
      <c r="L41" s="359">
        <v>286535</v>
      </c>
      <c r="M41" s="360">
        <v>282919</v>
      </c>
    </row>
    <row r="42" spans="2:13" ht="27.75" customHeight="1" x14ac:dyDescent="0.2">
      <c r="B42" s="1221"/>
      <c r="C42" s="1222"/>
      <c r="D42" s="103"/>
      <c r="E42" s="1227" t="s">
        <v>32</v>
      </c>
      <c r="F42" s="1227"/>
      <c r="G42" s="1227"/>
      <c r="H42" s="1228"/>
      <c r="I42" s="361">
        <v>10676</v>
      </c>
      <c r="J42" s="362">
        <v>9466</v>
      </c>
      <c r="K42" s="362">
        <v>10378</v>
      </c>
      <c r="L42" s="362">
        <v>9673</v>
      </c>
      <c r="M42" s="363">
        <v>8851</v>
      </c>
    </row>
    <row r="43" spans="2:13" ht="27.75" customHeight="1" x14ac:dyDescent="0.2">
      <c r="B43" s="1221"/>
      <c r="C43" s="1222"/>
      <c r="D43" s="103"/>
      <c r="E43" s="1227" t="s">
        <v>33</v>
      </c>
      <c r="F43" s="1227"/>
      <c r="G43" s="1227"/>
      <c r="H43" s="1228"/>
      <c r="I43" s="361">
        <v>77038</v>
      </c>
      <c r="J43" s="362">
        <v>70958</v>
      </c>
      <c r="K43" s="362">
        <v>65344</v>
      </c>
      <c r="L43" s="362">
        <v>60782</v>
      </c>
      <c r="M43" s="363">
        <v>58256</v>
      </c>
    </row>
    <row r="44" spans="2:13" ht="27.75" customHeight="1" x14ac:dyDescent="0.2">
      <c r="B44" s="1221"/>
      <c r="C44" s="1222"/>
      <c r="D44" s="103"/>
      <c r="E44" s="1227" t="s">
        <v>34</v>
      </c>
      <c r="F44" s="1227"/>
      <c r="G44" s="1227"/>
      <c r="H44" s="1228"/>
      <c r="I44" s="361">
        <v>52</v>
      </c>
      <c r="J44" s="362">
        <v>41</v>
      </c>
      <c r="K44" s="362">
        <v>29</v>
      </c>
      <c r="L44" s="362">
        <v>18</v>
      </c>
      <c r="M44" s="363">
        <v>6</v>
      </c>
    </row>
    <row r="45" spans="2:13" ht="27.75" customHeight="1" x14ac:dyDescent="0.2">
      <c r="B45" s="1221"/>
      <c r="C45" s="1222"/>
      <c r="D45" s="103"/>
      <c r="E45" s="1227" t="s">
        <v>35</v>
      </c>
      <c r="F45" s="1227"/>
      <c r="G45" s="1227"/>
      <c r="H45" s="1228"/>
      <c r="I45" s="361">
        <v>69090</v>
      </c>
      <c r="J45" s="362">
        <v>66422</v>
      </c>
      <c r="K45" s="362">
        <v>64692</v>
      </c>
      <c r="L45" s="362">
        <v>62937</v>
      </c>
      <c r="M45" s="363">
        <v>62046</v>
      </c>
    </row>
    <row r="46" spans="2:13" ht="27.75" customHeight="1" x14ac:dyDescent="0.2">
      <c r="B46" s="1221"/>
      <c r="C46" s="1222"/>
      <c r="D46" s="104"/>
      <c r="E46" s="1227" t="s">
        <v>36</v>
      </c>
      <c r="F46" s="1227"/>
      <c r="G46" s="1227"/>
      <c r="H46" s="1228"/>
      <c r="I46" s="361" t="s">
        <v>532</v>
      </c>
      <c r="J46" s="362" t="s">
        <v>532</v>
      </c>
      <c r="K46" s="362" t="s">
        <v>532</v>
      </c>
      <c r="L46" s="362" t="s">
        <v>532</v>
      </c>
      <c r="M46" s="363" t="s">
        <v>532</v>
      </c>
    </row>
    <row r="47" spans="2:13" ht="27.75" customHeight="1" x14ac:dyDescent="0.2">
      <c r="B47" s="1221"/>
      <c r="C47" s="1222"/>
      <c r="D47" s="105"/>
      <c r="E47" s="1229" t="s">
        <v>37</v>
      </c>
      <c r="F47" s="1230"/>
      <c r="G47" s="1230"/>
      <c r="H47" s="1231"/>
      <c r="I47" s="361" t="s">
        <v>532</v>
      </c>
      <c r="J47" s="362" t="s">
        <v>532</v>
      </c>
      <c r="K47" s="362" t="s">
        <v>532</v>
      </c>
      <c r="L47" s="362" t="s">
        <v>532</v>
      </c>
      <c r="M47" s="363" t="s">
        <v>532</v>
      </c>
    </row>
    <row r="48" spans="2:13" ht="27.75" customHeight="1" x14ac:dyDescent="0.2">
      <c r="B48" s="1221"/>
      <c r="C48" s="1222"/>
      <c r="D48" s="103"/>
      <c r="E48" s="1227" t="s">
        <v>38</v>
      </c>
      <c r="F48" s="1227"/>
      <c r="G48" s="1227"/>
      <c r="H48" s="1228"/>
      <c r="I48" s="361" t="s">
        <v>532</v>
      </c>
      <c r="J48" s="362" t="s">
        <v>532</v>
      </c>
      <c r="K48" s="362" t="s">
        <v>532</v>
      </c>
      <c r="L48" s="362" t="s">
        <v>532</v>
      </c>
      <c r="M48" s="363" t="s">
        <v>532</v>
      </c>
    </row>
    <row r="49" spans="2:13" ht="27.75" customHeight="1" x14ac:dyDescent="0.2">
      <c r="B49" s="1223"/>
      <c r="C49" s="1224"/>
      <c r="D49" s="103"/>
      <c r="E49" s="1227" t="s">
        <v>39</v>
      </c>
      <c r="F49" s="1227"/>
      <c r="G49" s="1227"/>
      <c r="H49" s="1228"/>
      <c r="I49" s="361" t="s">
        <v>532</v>
      </c>
      <c r="J49" s="362" t="s">
        <v>532</v>
      </c>
      <c r="K49" s="362" t="s">
        <v>532</v>
      </c>
      <c r="L49" s="362" t="s">
        <v>532</v>
      </c>
      <c r="M49" s="363" t="s">
        <v>532</v>
      </c>
    </row>
    <row r="50" spans="2:13" ht="27.75" customHeight="1" x14ac:dyDescent="0.2">
      <c r="B50" s="1232" t="s">
        <v>40</v>
      </c>
      <c r="C50" s="1233"/>
      <c r="D50" s="106"/>
      <c r="E50" s="1227" t="s">
        <v>41</v>
      </c>
      <c r="F50" s="1227"/>
      <c r="G50" s="1227"/>
      <c r="H50" s="1228"/>
      <c r="I50" s="361">
        <v>69834</v>
      </c>
      <c r="J50" s="362">
        <v>77197</v>
      </c>
      <c r="K50" s="362">
        <v>78539</v>
      </c>
      <c r="L50" s="362">
        <v>75899</v>
      </c>
      <c r="M50" s="363">
        <v>90642</v>
      </c>
    </row>
    <row r="51" spans="2:13" ht="27.75" customHeight="1" x14ac:dyDescent="0.2">
      <c r="B51" s="1221"/>
      <c r="C51" s="1222"/>
      <c r="D51" s="103"/>
      <c r="E51" s="1227" t="s">
        <v>42</v>
      </c>
      <c r="F51" s="1227"/>
      <c r="G51" s="1227"/>
      <c r="H51" s="1228"/>
      <c r="I51" s="361">
        <v>53843</v>
      </c>
      <c r="J51" s="362">
        <v>46091</v>
      </c>
      <c r="K51" s="362">
        <v>42834</v>
      </c>
      <c r="L51" s="362">
        <v>43049</v>
      </c>
      <c r="M51" s="363">
        <v>41901</v>
      </c>
    </row>
    <row r="52" spans="2:13" ht="27.75" customHeight="1" x14ac:dyDescent="0.2">
      <c r="B52" s="1223"/>
      <c r="C52" s="1224"/>
      <c r="D52" s="103"/>
      <c r="E52" s="1227" t="s">
        <v>43</v>
      </c>
      <c r="F52" s="1227"/>
      <c r="G52" s="1227"/>
      <c r="H52" s="1228"/>
      <c r="I52" s="361">
        <v>339169</v>
      </c>
      <c r="J52" s="362">
        <v>344659</v>
      </c>
      <c r="K52" s="362">
        <v>351547</v>
      </c>
      <c r="L52" s="362">
        <v>362112</v>
      </c>
      <c r="M52" s="363">
        <v>365009</v>
      </c>
    </row>
    <row r="53" spans="2:13" ht="27.75" customHeight="1" thickBot="1" x14ac:dyDescent="0.25">
      <c r="B53" s="1234" t="s">
        <v>44</v>
      </c>
      <c r="C53" s="1235"/>
      <c r="D53" s="107"/>
      <c r="E53" s="1236" t="s">
        <v>45</v>
      </c>
      <c r="F53" s="1236"/>
      <c r="G53" s="1236"/>
      <c r="H53" s="1237"/>
      <c r="I53" s="364">
        <v>-23200</v>
      </c>
      <c r="J53" s="365">
        <v>-39738</v>
      </c>
      <c r="K53" s="365">
        <v>-50857</v>
      </c>
      <c r="L53" s="365">
        <v>-61116</v>
      </c>
      <c r="M53" s="366">
        <v>-85475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pGWdk8eThTdVWd8wz3Ak5zSjMYvqhzcEFIUMMmDarP6ZfzoDUeRld+2SQ7pz6ViI4Gsib663SpCvIvLJEV6jdw==" saltValue="Nojolrx28l+FI7nbhRvM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F61" sqref="F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575</v>
      </c>
      <c r="G54" s="116" t="s">
        <v>576</v>
      </c>
      <c r="H54" s="117" t="s">
        <v>577</v>
      </c>
    </row>
    <row r="55" spans="2:8" ht="52.5" customHeight="1" x14ac:dyDescent="0.2">
      <c r="B55" s="118"/>
      <c r="C55" s="1246" t="s">
        <v>48</v>
      </c>
      <c r="D55" s="1246"/>
      <c r="E55" s="1247"/>
      <c r="F55" s="119">
        <v>11546</v>
      </c>
      <c r="G55" s="119">
        <v>10767</v>
      </c>
      <c r="H55" s="120">
        <v>14482</v>
      </c>
    </row>
    <row r="56" spans="2:8" ht="52.5" customHeight="1" x14ac:dyDescent="0.2">
      <c r="B56" s="121"/>
      <c r="C56" s="1248" t="s">
        <v>49</v>
      </c>
      <c r="D56" s="1248"/>
      <c r="E56" s="1249"/>
      <c r="F56" s="122">
        <v>1010</v>
      </c>
      <c r="G56" s="122">
        <v>590</v>
      </c>
      <c r="H56" s="123">
        <v>678</v>
      </c>
    </row>
    <row r="57" spans="2:8" ht="53.25" customHeight="1" x14ac:dyDescent="0.2">
      <c r="B57" s="121"/>
      <c r="C57" s="1250" t="s">
        <v>50</v>
      </c>
      <c r="D57" s="1250"/>
      <c r="E57" s="1251"/>
      <c r="F57" s="124">
        <v>32846</v>
      </c>
      <c r="G57" s="124">
        <v>31526</v>
      </c>
      <c r="H57" s="125">
        <v>37955</v>
      </c>
    </row>
    <row r="58" spans="2:8" ht="45.75" customHeight="1" x14ac:dyDescent="0.2">
      <c r="B58" s="126"/>
      <c r="C58" s="1238" t="s">
        <v>611</v>
      </c>
      <c r="D58" s="1239"/>
      <c r="E58" s="1240"/>
      <c r="F58" s="127">
        <v>12106</v>
      </c>
      <c r="G58" s="127">
        <v>12108</v>
      </c>
      <c r="H58" s="128">
        <v>15110</v>
      </c>
    </row>
    <row r="59" spans="2:8" ht="45.75" customHeight="1" x14ac:dyDescent="0.2">
      <c r="B59" s="126"/>
      <c r="C59" s="1238" t="s">
        <v>612</v>
      </c>
      <c r="D59" s="1239"/>
      <c r="E59" s="1240"/>
      <c r="F59" s="127">
        <v>7588</v>
      </c>
      <c r="G59" s="127">
        <v>5790</v>
      </c>
      <c r="H59" s="128">
        <v>8020</v>
      </c>
    </row>
    <row r="60" spans="2:8" ht="45.75" customHeight="1" x14ac:dyDescent="0.2">
      <c r="B60" s="126"/>
      <c r="C60" s="1238" t="s">
        <v>613</v>
      </c>
      <c r="D60" s="1239"/>
      <c r="E60" s="1240"/>
      <c r="F60" s="127">
        <v>5622</v>
      </c>
      <c r="G60" s="127">
        <v>5175</v>
      </c>
      <c r="H60" s="128">
        <v>4981</v>
      </c>
    </row>
    <row r="61" spans="2:8" ht="45.75" customHeight="1" x14ac:dyDescent="0.2">
      <c r="B61" s="126"/>
      <c r="C61" s="1238" t="s">
        <v>614</v>
      </c>
      <c r="D61" s="1239"/>
      <c r="E61" s="1240"/>
      <c r="F61" s="127">
        <v>1555</v>
      </c>
      <c r="G61" s="127">
        <v>1026</v>
      </c>
      <c r="H61" s="128">
        <v>3034</v>
      </c>
    </row>
    <row r="62" spans="2:8" ht="45.75" customHeight="1" thickBot="1" x14ac:dyDescent="0.25">
      <c r="B62" s="129"/>
      <c r="C62" s="1241" t="s">
        <v>615</v>
      </c>
      <c r="D62" s="1242"/>
      <c r="E62" s="1243"/>
      <c r="F62" s="130" t="s">
        <v>610</v>
      </c>
      <c r="G62" s="130">
        <v>2516</v>
      </c>
      <c r="H62" s="131">
        <v>2116</v>
      </c>
    </row>
    <row r="63" spans="2:8" ht="52.5" customHeight="1" thickBot="1" x14ac:dyDescent="0.25">
      <c r="B63" s="132"/>
      <c r="C63" s="1244" t="s">
        <v>51</v>
      </c>
      <c r="D63" s="1244"/>
      <c r="E63" s="1245"/>
      <c r="F63" s="133">
        <v>45402</v>
      </c>
      <c r="G63" s="133">
        <v>42883</v>
      </c>
      <c r="H63" s="134">
        <v>53115</v>
      </c>
    </row>
    <row r="64" spans="2:8" ht="13" x14ac:dyDescent="0.2"/>
  </sheetData>
  <sheetProtection algorithmName="SHA-512" hashValue="jBj/k9OArYWpbLRnzwIRI/WASkdgj2JqMAW5nKEPoc8Eed6BQ9CT/njVfz+xpkQ/guiBvFpOtaEWBXP2PvjT2w==" saltValue="z+G/rT1tZfx84CNNNnF0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570</v>
      </c>
      <c r="G2" s="148"/>
      <c r="H2" s="149"/>
    </row>
    <row r="3" spans="1:8" x14ac:dyDescent="0.2">
      <c r="A3" s="145" t="s">
        <v>563</v>
      </c>
      <c r="B3" s="150"/>
      <c r="C3" s="151"/>
      <c r="D3" s="152">
        <v>54626</v>
      </c>
      <c r="E3" s="153"/>
      <c r="F3" s="154">
        <v>52897</v>
      </c>
      <c r="G3" s="155"/>
      <c r="H3" s="156"/>
    </row>
    <row r="4" spans="1:8" x14ac:dyDescent="0.2">
      <c r="A4" s="157"/>
      <c r="B4" s="158"/>
      <c r="C4" s="159"/>
      <c r="D4" s="160">
        <v>29129</v>
      </c>
      <c r="E4" s="161"/>
      <c r="F4" s="162">
        <v>27013</v>
      </c>
      <c r="G4" s="163"/>
      <c r="H4" s="164"/>
    </row>
    <row r="5" spans="1:8" x14ac:dyDescent="0.2">
      <c r="A5" s="145" t="s">
        <v>565</v>
      </c>
      <c r="B5" s="150"/>
      <c r="C5" s="151"/>
      <c r="D5" s="152">
        <v>52492</v>
      </c>
      <c r="E5" s="153"/>
      <c r="F5" s="154">
        <v>54945</v>
      </c>
      <c r="G5" s="155"/>
      <c r="H5" s="156"/>
    </row>
    <row r="6" spans="1:8" x14ac:dyDescent="0.2">
      <c r="A6" s="157"/>
      <c r="B6" s="158"/>
      <c r="C6" s="159"/>
      <c r="D6" s="160">
        <v>26197</v>
      </c>
      <c r="E6" s="161"/>
      <c r="F6" s="162">
        <v>29293</v>
      </c>
      <c r="G6" s="163"/>
      <c r="H6" s="164"/>
    </row>
    <row r="7" spans="1:8" x14ac:dyDescent="0.2">
      <c r="A7" s="145" t="s">
        <v>566</v>
      </c>
      <c r="B7" s="150"/>
      <c r="C7" s="151"/>
      <c r="D7" s="152">
        <v>70651</v>
      </c>
      <c r="E7" s="153"/>
      <c r="F7" s="154">
        <v>57132</v>
      </c>
      <c r="G7" s="155"/>
      <c r="H7" s="156"/>
    </row>
    <row r="8" spans="1:8" x14ac:dyDescent="0.2">
      <c r="A8" s="157"/>
      <c r="B8" s="158"/>
      <c r="C8" s="159"/>
      <c r="D8" s="160">
        <v>36567</v>
      </c>
      <c r="E8" s="161"/>
      <c r="F8" s="162">
        <v>30126</v>
      </c>
      <c r="G8" s="163"/>
      <c r="H8" s="164"/>
    </row>
    <row r="9" spans="1:8" x14ac:dyDescent="0.2">
      <c r="A9" s="145" t="s">
        <v>567</v>
      </c>
      <c r="B9" s="150"/>
      <c r="C9" s="151"/>
      <c r="D9" s="152">
        <v>70574</v>
      </c>
      <c r="E9" s="153"/>
      <c r="F9" s="154">
        <v>58766</v>
      </c>
      <c r="G9" s="155"/>
      <c r="H9" s="156"/>
    </row>
    <row r="10" spans="1:8" x14ac:dyDescent="0.2">
      <c r="A10" s="157"/>
      <c r="B10" s="158"/>
      <c r="C10" s="159"/>
      <c r="D10" s="160">
        <v>37423</v>
      </c>
      <c r="E10" s="161"/>
      <c r="F10" s="162">
        <v>29363</v>
      </c>
      <c r="G10" s="163"/>
      <c r="H10" s="164"/>
    </row>
    <row r="11" spans="1:8" x14ac:dyDescent="0.2">
      <c r="A11" s="145" t="s">
        <v>568</v>
      </c>
      <c r="B11" s="150"/>
      <c r="C11" s="151"/>
      <c r="D11" s="152">
        <v>57607</v>
      </c>
      <c r="E11" s="153"/>
      <c r="F11" s="154">
        <v>62482</v>
      </c>
      <c r="G11" s="155"/>
      <c r="H11" s="156"/>
    </row>
    <row r="12" spans="1:8" x14ac:dyDescent="0.2">
      <c r="A12" s="157"/>
      <c r="B12" s="158"/>
      <c r="C12" s="165"/>
      <c r="D12" s="160">
        <v>29285</v>
      </c>
      <c r="E12" s="161"/>
      <c r="F12" s="162">
        <v>34626</v>
      </c>
      <c r="G12" s="163"/>
      <c r="H12" s="164"/>
    </row>
    <row r="13" spans="1:8" x14ac:dyDescent="0.2">
      <c r="A13" s="145"/>
      <c r="B13" s="150"/>
      <c r="C13" s="166"/>
      <c r="D13" s="167">
        <v>61190</v>
      </c>
      <c r="E13" s="168"/>
      <c r="F13" s="169">
        <v>57244</v>
      </c>
      <c r="G13" s="170"/>
      <c r="H13" s="156"/>
    </row>
    <row r="14" spans="1:8" x14ac:dyDescent="0.2">
      <c r="A14" s="157"/>
      <c r="B14" s="158"/>
      <c r="C14" s="159"/>
      <c r="D14" s="160">
        <v>31720</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3.11</v>
      </c>
      <c r="C19" s="171">
        <f>ROUND(VALUE(SUBSTITUTE(実質収支比率等に係る経年分析!G$48,"▲","-")),2)</f>
        <v>2.83</v>
      </c>
      <c r="D19" s="171">
        <f>ROUND(VALUE(SUBSTITUTE(実質収支比率等に係る経年分析!H$48,"▲","-")),2)</f>
        <v>2.79</v>
      </c>
      <c r="E19" s="171">
        <f>ROUND(VALUE(SUBSTITUTE(実質収支比率等に係る経年分析!I$48,"▲","-")),2)</f>
        <v>3</v>
      </c>
      <c r="F19" s="171">
        <f>ROUND(VALUE(SUBSTITUTE(実質収支比率等に係る経年分析!J$48,"▲","-")),2)</f>
        <v>3.18</v>
      </c>
    </row>
    <row r="20" spans="1:11" x14ac:dyDescent="0.2">
      <c r="A20" s="171" t="s">
        <v>55</v>
      </c>
      <c r="B20" s="171">
        <f>ROUND(VALUE(SUBSTITUTE(実質収支比率等に係る経年分析!F$47,"▲","-")),2)</f>
        <v>7.28</v>
      </c>
      <c r="C20" s="171">
        <f>ROUND(VALUE(SUBSTITUTE(実質収支比率等に係る経年分析!G$47,"▲","-")),2)</f>
        <v>7.15</v>
      </c>
      <c r="D20" s="171">
        <f>ROUND(VALUE(SUBSTITUTE(実質収支比率等に係る経年分析!H$47,"▲","-")),2)</f>
        <v>5.42</v>
      </c>
      <c r="E20" s="171">
        <f>ROUND(VALUE(SUBSTITUTE(実質収支比率等に係る経年分析!I$47,"▲","-")),2)</f>
        <v>4.9800000000000004</v>
      </c>
      <c r="F20" s="171">
        <f>ROUND(VALUE(SUBSTITUTE(実質収支比率等に係る経年分析!J$47,"▲","-")),2)</f>
        <v>6.36</v>
      </c>
    </row>
    <row r="21" spans="1:11" x14ac:dyDescent="0.2">
      <c r="A21" s="171" t="s">
        <v>56</v>
      </c>
      <c r="B21" s="171">
        <f>IF(ISNUMBER(VALUE(SUBSTITUTE(実質収支比率等に係る経年分析!F$49,"▲","-"))),ROUND(VALUE(SUBSTITUTE(実質収支比率等に係る経年分析!F$49,"▲","-")),2),NA())</f>
        <v>-0.19</v>
      </c>
      <c r="C21" s="171">
        <f>IF(ISNUMBER(VALUE(SUBSTITUTE(実質収支比率等に係る経年分析!G$49,"▲","-"))),ROUND(VALUE(SUBSTITUTE(実質収支比率等に係る経年分析!G$49,"▲","-")),2),NA())</f>
        <v>-0.21</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1.96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母子父子寡婦福祉資金貸付事業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小型自動車競走事業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0.31</v>
      </c>
    </row>
    <row r="31" spans="1:11" x14ac:dyDescent="0.2">
      <c r="A31" s="172" t="str">
        <f>IF(連結実質赤字比率に係る赤字・黒字の構成分析!C$39="",NA(),連結実質赤字比率に係る赤字・黒字の構成分析!C$39)</f>
        <v>介護保険事業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0.57999999999999996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0.75</v>
      </c>
    </row>
    <row r="32" spans="1:11" x14ac:dyDescent="0.2">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1.57</v>
      </c>
    </row>
    <row r="33" spans="1:16" x14ac:dyDescent="0.2">
      <c r="A33" s="172" t="str">
        <f>IF(連結実質赤字比率に係る赤字・黒字の構成分析!C$37="",NA(),連結実質赤字比率に係る赤字・黒字の構成分析!C$37)</f>
        <v>病院事業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1.82</v>
      </c>
    </row>
    <row r="34" spans="1:16" x14ac:dyDescent="0.2">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3.13</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4.2300000000000004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32129</v>
      </c>
      <c r="E42" s="173"/>
      <c r="F42" s="173"/>
      <c r="G42" s="173">
        <f>'実質公債費比率（分子）の構造'!L$52</f>
        <v>31905</v>
      </c>
      <c r="H42" s="173"/>
      <c r="I42" s="173"/>
      <c r="J42" s="173">
        <f>'実質公債費比率（分子）の構造'!M$52</f>
        <v>31398</v>
      </c>
      <c r="K42" s="173"/>
      <c r="L42" s="173"/>
      <c r="M42" s="173">
        <f>'実質公債費比率（分子）の構造'!N$52</f>
        <v>30841</v>
      </c>
      <c r="N42" s="173"/>
      <c r="O42" s="173"/>
      <c r="P42" s="173">
        <f>'実質公債費比率（分子）の構造'!O$52</f>
        <v>31005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1041</v>
      </c>
      <c r="C44" s="173"/>
      <c r="D44" s="173"/>
      <c r="E44" s="173">
        <f>'実質公債費比率（分子）の構造'!L$50</f>
        <v>1045</v>
      </c>
      <c r="F44" s="173"/>
      <c r="G44" s="173"/>
      <c r="H44" s="173">
        <f>'実質公債費比率（分子）の構造'!M$50</f>
        <v>982</v>
      </c>
      <c r="I44" s="173"/>
      <c r="J44" s="173"/>
      <c r="K44" s="173">
        <f>'実質公債費比率（分子）の構造'!N$50</f>
        <v>1347</v>
      </c>
      <c r="L44" s="173"/>
      <c r="M44" s="173"/>
      <c r="N44" s="173">
        <f>'実質公債費比率（分子）の構造'!O$50</f>
        <v>1410</v>
      </c>
      <c r="O44" s="173"/>
      <c r="P44" s="173"/>
    </row>
    <row r="45" spans="1:16" x14ac:dyDescent="0.2">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2">
      <c r="A46" s="173" t="s">
        <v>67</v>
      </c>
      <c r="B46" s="173">
        <f>'実質公債費比率（分子）の構造'!K$48</f>
        <v>6185</v>
      </c>
      <c r="C46" s="173"/>
      <c r="D46" s="173"/>
      <c r="E46" s="173">
        <f>'実質公債費比率（分子）の構造'!L$48</f>
        <v>5618</v>
      </c>
      <c r="F46" s="173"/>
      <c r="G46" s="173"/>
      <c r="H46" s="173">
        <f>'実質公債費比率（分子）の構造'!M$48</f>
        <v>5497</v>
      </c>
      <c r="I46" s="173"/>
      <c r="J46" s="173"/>
      <c r="K46" s="173">
        <f>'実質公債費比率（分子）の構造'!N$48</f>
        <v>5227</v>
      </c>
      <c r="L46" s="173"/>
      <c r="M46" s="173"/>
      <c r="N46" s="173">
        <f>'実質公債費比率（分子）の構造'!O$48</f>
        <v>5019</v>
      </c>
      <c r="O46" s="173"/>
      <c r="P46" s="173"/>
    </row>
    <row r="47" spans="1:16" x14ac:dyDescent="0.2">
      <c r="A47" s="173" t="s">
        <v>68</v>
      </c>
      <c r="B47" s="173">
        <f>'実質公債費比率（分子）の構造'!K$47</f>
        <v>3333</v>
      </c>
      <c r="C47" s="173"/>
      <c r="D47" s="173"/>
      <c r="E47" s="173">
        <f>'実質公債費比率（分子）の構造'!L$47</f>
        <v>3667</v>
      </c>
      <c r="F47" s="173"/>
      <c r="G47" s="173"/>
      <c r="H47" s="173">
        <f>'実質公債費比率（分子）の構造'!M$47</f>
        <v>4000</v>
      </c>
      <c r="I47" s="173"/>
      <c r="J47" s="173"/>
      <c r="K47" s="173">
        <f>'実質公債費比率（分子）の構造'!N$47</f>
        <v>4167</v>
      </c>
      <c r="L47" s="173"/>
      <c r="M47" s="173"/>
      <c r="N47" s="173">
        <f>'実質公債費比率（分子）の構造'!O$47</f>
        <v>4500</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32841</v>
      </c>
      <c r="C49" s="173"/>
      <c r="D49" s="173"/>
      <c r="E49" s="173">
        <f>'実質公債費比率（分子）の構造'!L$45</f>
        <v>31595</v>
      </c>
      <c r="F49" s="173"/>
      <c r="G49" s="173"/>
      <c r="H49" s="173">
        <f>'実質公債費比率（分子）の構造'!M$45</f>
        <v>30558</v>
      </c>
      <c r="I49" s="173"/>
      <c r="J49" s="173"/>
      <c r="K49" s="173">
        <f>'実質公債費比率（分子）の構造'!N$45</f>
        <v>29596</v>
      </c>
      <c r="L49" s="173"/>
      <c r="M49" s="173"/>
      <c r="N49" s="173">
        <f>'実質公債費比率（分子）の構造'!O$45</f>
        <v>28964</v>
      </c>
      <c r="O49" s="173"/>
      <c r="P49" s="173"/>
    </row>
    <row r="50" spans="1:16" x14ac:dyDescent="0.2">
      <c r="A50" s="173" t="s">
        <v>71</v>
      </c>
      <c r="B50" s="173" t="e">
        <f>NA()</f>
        <v>#N/A</v>
      </c>
      <c r="C50" s="173">
        <f>IF(ISNUMBER('実質公債費比率（分子）の構造'!K$53),'実質公債費比率（分子）の構造'!K$53,NA())</f>
        <v>11272</v>
      </c>
      <c r="D50" s="173" t="e">
        <f>NA()</f>
        <v>#N/A</v>
      </c>
      <c r="E50" s="173" t="e">
        <f>NA()</f>
        <v>#N/A</v>
      </c>
      <c r="F50" s="173">
        <f>IF(ISNUMBER('実質公債費比率（分子）の構造'!L$53),'実質公債費比率（分子）の構造'!L$53,NA())</f>
        <v>10021</v>
      </c>
      <c r="G50" s="173" t="e">
        <f>NA()</f>
        <v>#N/A</v>
      </c>
      <c r="H50" s="173" t="e">
        <f>NA()</f>
        <v>#N/A</v>
      </c>
      <c r="I50" s="173">
        <f>IF(ISNUMBER('実質公債費比率（分子）の構造'!M$53),'実質公債費比率（分子）の構造'!M$53,NA())</f>
        <v>9640</v>
      </c>
      <c r="J50" s="173" t="e">
        <f>NA()</f>
        <v>#N/A</v>
      </c>
      <c r="K50" s="173" t="e">
        <f>NA()</f>
        <v>#N/A</v>
      </c>
      <c r="L50" s="173">
        <f>IF(ISNUMBER('実質公債費比率（分子）の構造'!N$53),'実質公債費比率（分子）の構造'!N$53,NA())</f>
        <v>9497</v>
      </c>
      <c r="M50" s="173" t="e">
        <f>NA()</f>
        <v>#N/A</v>
      </c>
      <c r="N50" s="173" t="e">
        <f>NA()</f>
        <v>#N/A</v>
      </c>
      <c r="O50" s="173">
        <f>IF(ISNUMBER('実質公債費比率（分子）の構造'!O$53),'実質公債費比率（分子）の構造'!O$53,NA())</f>
        <v>8889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339169</v>
      </c>
      <c r="E56" s="172"/>
      <c r="F56" s="172"/>
      <c r="G56" s="172">
        <f>'将来負担比率（分子）の構造'!J$52</f>
        <v>344659</v>
      </c>
      <c r="H56" s="172"/>
      <c r="I56" s="172"/>
      <c r="J56" s="172">
        <f>'将来負担比率（分子）の構造'!K$52</f>
        <v>351547</v>
      </c>
      <c r="K56" s="172"/>
      <c r="L56" s="172"/>
      <c r="M56" s="172">
        <f>'将来負担比率（分子）の構造'!L$52</f>
        <v>362112</v>
      </c>
      <c r="N56" s="172"/>
      <c r="O56" s="172"/>
      <c r="P56" s="172">
        <f>'将来負担比率（分子）の構造'!M$52</f>
        <v>365009</v>
      </c>
    </row>
    <row r="57" spans="1:16" x14ac:dyDescent="0.2">
      <c r="A57" s="172" t="s">
        <v>42</v>
      </c>
      <c r="B57" s="172"/>
      <c r="C57" s="172"/>
      <c r="D57" s="172">
        <f>'将来負担比率（分子）の構造'!I$51</f>
        <v>53843</v>
      </c>
      <c r="E57" s="172"/>
      <c r="F57" s="172"/>
      <c r="G57" s="172">
        <f>'将来負担比率（分子）の構造'!J$51</f>
        <v>46091</v>
      </c>
      <c r="H57" s="172"/>
      <c r="I57" s="172"/>
      <c r="J57" s="172">
        <f>'将来負担比率（分子）の構造'!K$51</f>
        <v>42834</v>
      </c>
      <c r="K57" s="172"/>
      <c r="L57" s="172"/>
      <c r="M57" s="172">
        <f>'将来負担比率（分子）の構造'!L$51</f>
        <v>43049</v>
      </c>
      <c r="N57" s="172"/>
      <c r="O57" s="172"/>
      <c r="P57" s="172">
        <f>'将来負担比率（分子）の構造'!M$51</f>
        <v>41901</v>
      </c>
    </row>
    <row r="58" spans="1:16" x14ac:dyDescent="0.2">
      <c r="A58" s="172" t="s">
        <v>41</v>
      </c>
      <c r="B58" s="172"/>
      <c r="C58" s="172"/>
      <c r="D58" s="172">
        <f>'将来負担比率（分子）の構造'!I$50</f>
        <v>69834</v>
      </c>
      <c r="E58" s="172"/>
      <c r="F58" s="172"/>
      <c r="G58" s="172">
        <f>'将来負担比率（分子）の構造'!J$50</f>
        <v>77197</v>
      </c>
      <c r="H58" s="172"/>
      <c r="I58" s="172"/>
      <c r="J58" s="172">
        <f>'将来負担比率（分子）の構造'!K$50</f>
        <v>78539</v>
      </c>
      <c r="K58" s="172"/>
      <c r="L58" s="172"/>
      <c r="M58" s="172">
        <f>'将来負担比率（分子）の構造'!L$50</f>
        <v>75899</v>
      </c>
      <c r="N58" s="172"/>
      <c r="O58" s="172"/>
      <c r="P58" s="172">
        <f>'将来負担比率（分子）の構造'!M$50</f>
        <v>90642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69090</v>
      </c>
      <c r="C62" s="172"/>
      <c r="D62" s="172"/>
      <c r="E62" s="172">
        <f>'将来負担比率（分子）の構造'!J$45</f>
        <v>66422</v>
      </c>
      <c r="F62" s="172"/>
      <c r="G62" s="172"/>
      <c r="H62" s="172">
        <f>'将来負担比率（分子）の構造'!K$45</f>
        <v>64692</v>
      </c>
      <c r="I62" s="172"/>
      <c r="J62" s="172"/>
      <c r="K62" s="172">
        <f>'将来負担比率（分子）の構造'!L$45</f>
        <v>62937</v>
      </c>
      <c r="L62" s="172"/>
      <c r="M62" s="172"/>
      <c r="N62" s="172">
        <f>'将来負担比率（分子）の構造'!M$45</f>
        <v>62046</v>
      </c>
      <c r="O62" s="172"/>
      <c r="P62" s="172"/>
    </row>
    <row r="63" spans="1:16" x14ac:dyDescent="0.2">
      <c r="A63" s="172" t="s">
        <v>34</v>
      </c>
      <c r="B63" s="172">
        <f>'将来負担比率（分子）の構造'!I$44</f>
        <v>52</v>
      </c>
      <c r="C63" s="172"/>
      <c r="D63" s="172"/>
      <c r="E63" s="172">
        <f>'将来負担比率（分子）の構造'!J$44</f>
        <v>41</v>
      </c>
      <c r="F63" s="172"/>
      <c r="G63" s="172"/>
      <c r="H63" s="172">
        <f>'将来負担比率（分子）の構造'!K$44</f>
        <v>29</v>
      </c>
      <c r="I63" s="172"/>
      <c r="J63" s="172"/>
      <c r="K63" s="172">
        <f>'将来負担比率（分子）の構造'!L$44</f>
        <v>18</v>
      </c>
      <c r="L63" s="172"/>
      <c r="M63" s="172"/>
      <c r="N63" s="172">
        <f>'将来負担比率（分子）の構造'!M$44</f>
        <v>6</v>
      </c>
      <c r="O63" s="172"/>
      <c r="P63" s="172"/>
    </row>
    <row r="64" spans="1:16" x14ac:dyDescent="0.2">
      <c r="A64" s="172" t="s">
        <v>33</v>
      </c>
      <c r="B64" s="172">
        <f>'将来負担比率（分子）の構造'!I$43</f>
        <v>77038</v>
      </c>
      <c r="C64" s="172"/>
      <c r="D64" s="172"/>
      <c r="E64" s="172">
        <f>'将来負担比率（分子）の構造'!J$43</f>
        <v>70958</v>
      </c>
      <c r="F64" s="172"/>
      <c r="G64" s="172"/>
      <c r="H64" s="172">
        <f>'将来負担比率（分子）の構造'!K$43</f>
        <v>65344</v>
      </c>
      <c r="I64" s="172"/>
      <c r="J64" s="172"/>
      <c r="K64" s="172">
        <f>'将来負担比率（分子）の構造'!L$43</f>
        <v>60782</v>
      </c>
      <c r="L64" s="172"/>
      <c r="M64" s="172"/>
      <c r="N64" s="172">
        <f>'将来負担比率（分子）の構造'!M$43</f>
        <v>58256</v>
      </c>
      <c r="O64" s="172"/>
      <c r="P64" s="172"/>
    </row>
    <row r="65" spans="1:16" x14ac:dyDescent="0.2">
      <c r="A65" s="172" t="s">
        <v>32</v>
      </c>
      <c r="B65" s="172">
        <f>'将来負担比率（分子）の構造'!I$42</f>
        <v>10676</v>
      </c>
      <c r="C65" s="172"/>
      <c r="D65" s="172"/>
      <c r="E65" s="172">
        <f>'将来負担比率（分子）の構造'!J$42</f>
        <v>9466</v>
      </c>
      <c r="F65" s="172"/>
      <c r="G65" s="172"/>
      <c r="H65" s="172">
        <f>'将来負担比率（分子）の構造'!K$42</f>
        <v>10378</v>
      </c>
      <c r="I65" s="172"/>
      <c r="J65" s="172"/>
      <c r="K65" s="172">
        <f>'将来負担比率（分子）の構造'!L$42</f>
        <v>9673</v>
      </c>
      <c r="L65" s="172"/>
      <c r="M65" s="172"/>
      <c r="N65" s="172">
        <f>'将来負担比率（分子）の構造'!M$42</f>
        <v>8851</v>
      </c>
      <c r="O65" s="172"/>
      <c r="P65" s="172"/>
    </row>
    <row r="66" spans="1:16" x14ac:dyDescent="0.2">
      <c r="A66" s="172" t="s">
        <v>31</v>
      </c>
      <c r="B66" s="172">
        <f>'将来負担比率（分子）の構造'!I$41</f>
        <v>282790</v>
      </c>
      <c r="C66" s="172"/>
      <c r="D66" s="172"/>
      <c r="E66" s="172">
        <f>'将来負担比率（分子）の構造'!J$41</f>
        <v>281322</v>
      </c>
      <c r="F66" s="172"/>
      <c r="G66" s="172"/>
      <c r="H66" s="172">
        <f>'将来負担比率（分子）の構造'!K$41</f>
        <v>281621</v>
      </c>
      <c r="I66" s="172"/>
      <c r="J66" s="172"/>
      <c r="K66" s="172">
        <f>'将来負担比率（分子）の構造'!L$41</f>
        <v>286535</v>
      </c>
      <c r="L66" s="172"/>
      <c r="M66" s="172"/>
      <c r="N66" s="172">
        <f>'将来負担比率（分子）の構造'!M$41</f>
        <v>282919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11546</v>
      </c>
      <c r="C72" s="176">
        <f>基金残高に係る経年分析!G55</f>
        <v>10767</v>
      </c>
      <c r="D72" s="176">
        <f>基金残高に係る経年分析!H55</f>
        <v>14482</v>
      </c>
    </row>
    <row r="73" spans="1:16" x14ac:dyDescent="0.2">
      <c r="A73" s="175" t="s">
        <v>78</v>
      </c>
      <c r="B73" s="176">
        <f>基金残高に係る経年分析!F56</f>
        <v>1010</v>
      </c>
      <c r="C73" s="176">
        <f>基金残高に係る経年分析!G56</f>
        <v>590</v>
      </c>
      <c r="D73" s="176">
        <f>基金残高に係る経年分析!H56</f>
        <v>678</v>
      </c>
    </row>
    <row r="74" spans="1:16" x14ac:dyDescent="0.2">
      <c r="A74" s="175" t="s">
        <v>79</v>
      </c>
      <c r="B74" s="176">
        <f>基金残高に係る経年分析!F57</f>
        <v>32846</v>
      </c>
      <c r="C74" s="176">
        <f>基金残高に係る経年分析!G57</f>
        <v>31526</v>
      </c>
      <c r="D74" s="176">
        <f>基金残高に係る経年分析!H57</f>
        <v>37955</v>
      </c>
    </row>
  </sheetData>
  <sheetProtection algorithmName="SHA-512" hashValue="o0XRGHWnQEUI88enn+y+YwmbyHW9u8qejecBTbqJNFRnBHsJmodzOIZ+6xGEzH/bTeFNcK3FBJvZktxz1oH4pQ==" saltValue="qiGvDkDG8kDZHEYTzybM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228</v>
      </c>
      <c r="C5" s="616"/>
      <c r="D5" s="616"/>
      <c r="E5" s="616"/>
      <c r="F5" s="616"/>
      <c r="G5" s="616"/>
      <c r="H5" s="616"/>
      <c r="I5" s="616"/>
      <c r="J5" s="616"/>
      <c r="K5" s="616"/>
      <c r="L5" s="616"/>
      <c r="M5" s="616"/>
      <c r="N5" s="616"/>
      <c r="O5" s="616"/>
      <c r="P5" s="616"/>
      <c r="Q5" s="617"/>
      <c r="R5" s="618">
        <v>145001157</v>
      </c>
      <c r="S5" s="619"/>
      <c r="T5" s="619"/>
      <c r="U5" s="619"/>
      <c r="V5" s="619"/>
      <c r="W5" s="619"/>
      <c r="X5" s="619"/>
      <c r="Y5" s="620"/>
      <c r="Z5" s="621">
        <v>36.700000000000003</v>
      </c>
      <c r="AA5" s="621"/>
      <c r="AB5" s="621"/>
      <c r="AC5" s="621"/>
      <c r="AD5" s="622">
        <v>137667897</v>
      </c>
      <c r="AE5" s="622"/>
      <c r="AF5" s="622"/>
      <c r="AG5" s="622"/>
      <c r="AH5" s="622"/>
      <c r="AI5" s="622"/>
      <c r="AJ5" s="622"/>
      <c r="AK5" s="622"/>
      <c r="AL5" s="623">
        <v>65.8</v>
      </c>
      <c r="AM5" s="624"/>
      <c r="AN5" s="624"/>
      <c r="AO5" s="625"/>
      <c r="AP5" s="615" t="s">
        <v>229</v>
      </c>
      <c r="AQ5" s="616"/>
      <c r="AR5" s="616"/>
      <c r="AS5" s="616"/>
      <c r="AT5" s="616"/>
      <c r="AU5" s="616"/>
      <c r="AV5" s="616"/>
      <c r="AW5" s="616"/>
      <c r="AX5" s="616"/>
      <c r="AY5" s="616"/>
      <c r="AZ5" s="616"/>
      <c r="BA5" s="616"/>
      <c r="BB5" s="616"/>
      <c r="BC5" s="616"/>
      <c r="BD5" s="616"/>
      <c r="BE5" s="616"/>
      <c r="BF5" s="617"/>
      <c r="BG5" s="629">
        <v>132181933</v>
      </c>
      <c r="BH5" s="630"/>
      <c r="BI5" s="630"/>
      <c r="BJ5" s="630"/>
      <c r="BK5" s="630"/>
      <c r="BL5" s="630"/>
      <c r="BM5" s="630"/>
      <c r="BN5" s="631"/>
      <c r="BO5" s="632">
        <v>91.2</v>
      </c>
      <c r="BP5" s="632"/>
      <c r="BQ5" s="632"/>
      <c r="BR5" s="632"/>
      <c r="BS5" s="633" t="s">
        <v>230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222</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2">
      <c r="B6" s="626" t="s">
        <v>234</v>
      </c>
      <c r="C6" s="627"/>
      <c r="D6" s="627"/>
      <c r="E6" s="627"/>
      <c r="F6" s="627"/>
      <c r="G6" s="627"/>
      <c r="H6" s="627"/>
      <c r="I6" s="627"/>
      <c r="J6" s="627"/>
      <c r="K6" s="627"/>
      <c r="L6" s="627"/>
      <c r="M6" s="627"/>
      <c r="N6" s="627"/>
      <c r="O6" s="627"/>
      <c r="P6" s="627"/>
      <c r="Q6" s="628"/>
      <c r="R6" s="629">
        <v>3684027</v>
      </c>
      <c r="S6" s="630"/>
      <c r="T6" s="630"/>
      <c r="U6" s="630"/>
      <c r="V6" s="630"/>
      <c r="W6" s="630"/>
      <c r="X6" s="630"/>
      <c r="Y6" s="631"/>
      <c r="Z6" s="632">
        <v>0.9</v>
      </c>
      <c r="AA6" s="632"/>
      <c r="AB6" s="632"/>
      <c r="AC6" s="632"/>
      <c r="AD6" s="633">
        <v>3684027</v>
      </c>
      <c r="AE6" s="633"/>
      <c r="AF6" s="633"/>
      <c r="AG6" s="633"/>
      <c r="AH6" s="633"/>
      <c r="AI6" s="633"/>
      <c r="AJ6" s="633"/>
      <c r="AK6" s="633"/>
      <c r="AL6" s="634">
        <v>1.8</v>
      </c>
      <c r="AM6" s="635"/>
      <c r="AN6" s="635"/>
      <c r="AO6" s="636"/>
      <c r="AP6" s="626" t="s">
        <v>235</v>
      </c>
      <c r="AQ6" s="627"/>
      <c r="AR6" s="627"/>
      <c r="AS6" s="627"/>
      <c r="AT6" s="627"/>
      <c r="AU6" s="627"/>
      <c r="AV6" s="627"/>
      <c r="AW6" s="627"/>
      <c r="AX6" s="627"/>
      <c r="AY6" s="627"/>
      <c r="AZ6" s="627"/>
      <c r="BA6" s="627"/>
      <c r="BB6" s="627"/>
      <c r="BC6" s="627"/>
      <c r="BD6" s="627"/>
      <c r="BE6" s="627"/>
      <c r="BF6" s="628"/>
      <c r="BG6" s="629">
        <v>132181933</v>
      </c>
      <c r="BH6" s="630"/>
      <c r="BI6" s="630"/>
      <c r="BJ6" s="630"/>
      <c r="BK6" s="630"/>
      <c r="BL6" s="630"/>
      <c r="BM6" s="630"/>
      <c r="BN6" s="631"/>
      <c r="BO6" s="632">
        <v>91.2</v>
      </c>
      <c r="BP6" s="632"/>
      <c r="BQ6" s="632"/>
      <c r="BR6" s="632"/>
      <c r="BS6" s="633" t="s">
        <v>129</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890558</v>
      </c>
      <c r="CS6" s="630"/>
      <c r="CT6" s="630"/>
      <c r="CU6" s="630"/>
      <c r="CV6" s="630"/>
      <c r="CW6" s="630"/>
      <c r="CX6" s="630"/>
      <c r="CY6" s="631"/>
      <c r="CZ6" s="623">
        <v>0.2</v>
      </c>
      <c r="DA6" s="624"/>
      <c r="DB6" s="624"/>
      <c r="DC6" s="643"/>
      <c r="DD6" s="638" t="s">
        <v>230</v>
      </c>
      <c r="DE6" s="630"/>
      <c r="DF6" s="630"/>
      <c r="DG6" s="630"/>
      <c r="DH6" s="630"/>
      <c r="DI6" s="630"/>
      <c r="DJ6" s="630"/>
      <c r="DK6" s="630"/>
      <c r="DL6" s="630"/>
      <c r="DM6" s="630"/>
      <c r="DN6" s="630"/>
      <c r="DO6" s="630"/>
      <c r="DP6" s="631"/>
      <c r="DQ6" s="638">
        <v>890558</v>
      </c>
      <c r="DR6" s="630"/>
      <c r="DS6" s="630"/>
      <c r="DT6" s="630"/>
      <c r="DU6" s="630"/>
      <c r="DV6" s="630"/>
      <c r="DW6" s="630"/>
      <c r="DX6" s="630"/>
      <c r="DY6" s="630"/>
      <c r="DZ6" s="630"/>
      <c r="EA6" s="630"/>
      <c r="EB6" s="630"/>
      <c r="EC6" s="639"/>
    </row>
    <row r="7" spans="2:143" ht="11.25" customHeight="1" x14ac:dyDescent="0.2">
      <c r="B7" s="626" t="s">
        <v>237</v>
      </c>
      <c r="C7" s="627"/>
      <c r="D7" s="627"/>
      <c r="E7" s="627"/>
      <c r="F7" s="627"/>
      <c r="G7" s="627"/>
      <c r="H7" s="627"/>
      <c r="I7" s="627"/>
      <c r="J7" s="627"/>
      <c r="K7" s="627"/>
      <c r="L7" s="627"/>
      <c r="M7" s="627"/>
      <c r="N7" s="627"/>
      <c r="O7" s="627"/>
      <c r="P7" s="627"/>
      <c r="Q7" s="628"/>
      <c r="R7" s="629">
        <v>88617</v>
      </c>
      <c r="S7" s="630"/>
      <c r="T7" s="630"/>
      <c r="U7" s="630"/>
      <c r="V7" s="630"/>
      <c r="W7" s="630"/>
      <c r="X7" s="630"/>
      <c r="Y7" s="631"/>
      <c r="Z7" s="632">
        <v>0</v>
      </c>
      <c r="AA7" s="632"/>
      <c r="AB7" s="632"/>
      <c r="AC7" s="632"/>
      <c r="AD7" s="633">
        <v>88617</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72308984</v>
      </c>
      <c r="BH7" s="630"/>
      <c r="BI7" s="630"/>
      <c r="BJ7" s="630"/>
      <c r="BK7" s="630"/>
      <c r="BL7" s="630"/>
      <c r="BM7" s="630"/>
      <c r="BN7" s="631"/>
      <c r="BO7" s="632">
        <v>49.9</v>
      </c>
      <c r="BP7" s="632"/>
      <c r="BQ7" s="632"/>
      <c r="BR7" s="632"/>
      <c r="BS7" s="633" t="s">
        <v>129</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29822899</v>
      </c>
      <c r="CS7" s="630"/>
      <c r="CT7" s="630"/>
      <c r="CU7" s="630"/>
      <c r="CV7" s="630"/>
      <c r="CW7" s="630"/>
      <c r="CX7" s="630"/>
      <c r="CY7" s="631"/>
      <c r="CZ7" s="632">
        <v>7.8</v>
      </c>
      <c r="DA7" s="632"/>
      <c r="DB7" s="632"/>
      <c r="DC7" s="632"/>
      <c r="DD7" s="638">
        <v>2130506</v>
      </c>
      <c r="DE7" s="630"/>
      <c r="DF7" s="630"/>
      <c r="DG7" s="630"/>
      <c r="DH7" s="630"/>
      <c r="DI7" s="630"/>
      <c r="DJ7" s="630"/>
      <c r="DK7" s="630"/>
      <c r="DL7" s="630"/>
      <c r="DM7" s="630"/>
      <c r="DN7" s="630"/>
      <c r="DO7" s="630"/>
      <c r="DP7" s="631"/>
      <c r="DQ7" s="638">
        <v>25548773</v>
      </c>
      <c r="DR7" s="630"/>
      <c r="DS7" s="630"/>
      <c r="DT7" s="630"/>
      <c r="DU7" s="630"/>
      <c r="DV7" s="630"/>
      <c r="DW7" s="630"/>
      <c r="DX7" s="630"/>
      <c r="DY7" s="630"/>
      <c r="DZ7" s="630"/>
      <c r="EA7" s="630"/>
      <c r="EB7" s="630"/>
      <c r="EC7" s="639"/>
    </row>
    <row r="8" spans="2:143" ht="11.25" customHeight="1" x14ac:dyDescent="0.2">
      <c r="B8" s="626" t="s">
        <v>240</v>
      </c>
      <c r="C8" s="627"/>
      <c r="D8" s="627"/>
      <c r="E8" s="627"/>
      <c r="F8" s="627"/>
      <c r="G8" s="627"/>
      <c r="H8" s="627"/>
      <c r="I8" s="627"/>
      <c r="J8" s="627"/>
      <c r="K8" s="627"/>
      <c r="L8" s="627"/>
      <c r="M8" s="627"/>
      <c r="N8" s="627"/>
      <c r="O8" s="627"/>
      <c r="P8" s="627"/>
      <c r="Q8" s="628"/>
      <c r="R8" s="629">
        <v>753514</v>
      </c>
      <c r="S8" s="630"/>
      <c r="T8" s="630"/>
      <c r="U8" s="630"/>
      <c r="V8" s="630"/>
      <c r="W8" s="630"/>
      <c r="X8" s="630"/>
      <c r="Y8" s="631"/>
      <c r="Z8" s="632">
        <v>0.2</v>
      </c>
      <c r="AA8" s="632"/>
      <c r="AB8" s="632"/>
      <c r="AC8" s="632"/>
      <c r="AD8" s="633">
        <v>753514</v>
      </c>
      <c r="AE8" s="633"/>
      <c r="AF8" s="633"/>
      <c r="AG8" s="633"/>
      <c r="AH8" s="633"/>
      <c r="AI8" s="633"/>
      <c r="AJ8" s="633"/>
      <c r="AK8" s="633"/>
      <c r="AL8" s="634">
        <v>0.4</v>
      </c>
      <c r="AM8" s="635"/>
      <c r="AN8" s="635"/>
      <c r="AO8" s="636"/>
      <c r="AP8" s="626" t="s">
        <v>241</v>
      </c>
      <c r="AQ8" s="627"/>
      <c r="AR8" s="627"/>
      <c r="AS8" s="627"/>
      <c r="AT8" s="627"/>
      <c r="AU8" s="627"/>
      <c r="AV8" s="627"/>
      <c r="AW8" s="627"/>
      <c r="AX8" s="627"/>
      <c r="AY8" s="627"/>
      <c r="AZ8" s="627"/>
      <c r="BA8" s="627"/>
      <c r="BB8" s="627"/>
      <c r="BC8" s="627"/>
      <c r="BD8" s="627"/>
      <c r="BE8" s="627"/>
      <c r="BF8" s="628"/>
      <c r="BG8" s="629">
        <v>1475355</v>
      </c>
      <c r="BH8" s="630"/>
      <c r="BI8" s="630"/>
      <c r="BJ8" s="630"/>
      <c r="BK8" s="630"/>
      <c r="BL8" s="630"/>
      <c r="BM8" s="630"/>
      <c r="BN8" s="631"/>
      <c r="BO8" s="632">
        <v>1</v>
      </c>
      <c r="BP8" s="632"/>
      <c r="BQ8" s="632"/>
      <c r="BR8" s="632"/>
      <c r="BS8" s="633" t="s">
        <v>230</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131304240</v>
      </c>
      <c r="CS8" s="630"/>
      <c r="CT8" s="630"/>
      <c r="CU8" s="630"/>
      <c r="CV8" s="630"/>
      <c r="CW8" s="630"/>
      <c r="CX8" s="630"/>
      <c r="CY8" s="631"/>
      <c r="CZ8" s="632">
        <v>34.299999999999997</v>
      </c>
      <c r="DA8" s="632"/>
      <c r="DB8" s="632"/>
      <c r="DC8" s="632"/>
      <c r="DD8" s="638">
        <v>2870099</v>
      </c>
      <c r="DE8" s="630"/>
      <c r="DF8" s="630"/>
      <c r="DG8" s="630"/>
      <c r="DH8" s="630"/>
      <c r="DI8" s="630"/>
      <c r="DJ8" s="630"/>
      <c r="DK8" s="630"/>
      <c r="DL8" s="630"/>
      <c r="DM8" s="630"/>
      <c r="DN8" s="630"/>
      <c r="DO8" s="630"/>
      <c r="DP8" s="631"/>
      <c r="DQ8" s="638">
        <v>55658728</v>
      </c>
      <c r="DR8" s="630"/>
      <c r="DS8" s="630"/>
      <c r="DT8" s="630"/>
      <c r="DU8" s="630"/>
      <c r="DV8" s="630"/>
      <c r="DW8" s="630"/>
      <c r="DX8" s="630"/>
      <c r="DY8" s="630"/>
      <c r="DZ8" s="630"/>
      <c r="EA8" s="630"/>
      <c r="EB8" s="630"/>
      <c r="EC8" s="639"/>
    </row>
    <row r="9" spans="2:143" ht="11.25" customHeight="1" x14ac:dyDescent="0.2">
      <c r="B9" s="626" t="s">
        <v>243</v>
      </c>
      <c r="C9" s="627"/>
      <c r="D9" s="627"/>
      <c r="E9" s="627"/>
      <c r="F9" s="627"/>
      <c r="G9" s="627"/>
      <c r="H9" s="627"/>
      <c r="I9" s="627"/>
      <c r="J9" s="627"/>
      <c r="K9" s="627"/>
      <c r="L9" s="627"/>
      <c r="M9" s="627"/>
      <c r="N9" s="627"/>
      <c r="O9" s="627"/>
      <c r="P9" s="627"/>
      <c r="Q9" s="628"/>
      <c r="R9" s="629">
        <v>1075377</v>
      </c>
      <c r="S9" s="630"/>
      <c r="T9" s="630"/>
      <c r="U9" s="630"/>
      <c r="V9" s="630"/>
      <c r="W9" s="630"/>
      <c r="X9" s="630"/>
      <c r="Y9" s="631"/>
      <c r="Z9" s="632">
        <v>0.3</v>
      </c>
      <c r="AA9" s="632"/>
      <c r="AB9" s="632"/>
      <c r="AC9" s="632"/>
      <c r="AD9" s="633">
        <v>1075377</v>
      </c>
      <c r="AE9" s="633"/>
      <c r="AF9" s="633"/>
      <c r="AG9" s="633"/>
      <c r="AH9" s="633"/>
      <c r="AI9" s="633"/>
      <c r="AJ9" s="633"/>
      <c r="AK9" s="633"/>
      <c r="AL9" s="634">
        <v>0.5</v>
      </c>
      <c r="AM9" s="635"/>
      <c r="AN9" s="635"/>
      <c r="AO9" s="636"/>
      <c r="AP9" s="626" t="s">
        <v>244</v>
      </c>
      <c r="AQ9" s="627"/>
      <c r="AR9" s="627"/>
      <c r="AS9" s="627"/>
      <c r="AT9" s="627"/>
      <c r="AU9" s="627"/>
      <c r="AV9" s="627"/>
      <c r="AW9" s="627"/>
      <c r="AX9" s="627"/>
      <c r="AY9" s="627"/>
      <c r="AZ9" s="627"/>
      <c r="BA9" s="627"/>
      <c r="BB9" s="627"/>
      <c r="BC9" s="627"/>
      <c r="BD9" s="627"/>
      <c r="BE9" s="627"/>
      <c r="BF9" s="628"/>
      <c r="BG9" s="629">
        <v>62732923</v>
      </c>
      <c r="BH9" s="630"/>
      <c r="BI9" s="630"/>
      <c r="BJ9" s="630"/>
      <c r="BK9" s="630"/>
      <c r="BL9" s="630"/>
      <c r="BM9" s="630"/>
      <c r="BN9" s="631"/>
      <c r="BO9" s="632">
        <v>43.3</v>
      </c>
      <c r="BP9" s="632"/>
      <c r="BQ9" s="632"/>
      <c r="BR9" s="632"/>
      <c r="BS9" s="633" t="s">
        <v>230</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35770801</v>
      </c>
      <c r="CS9" s="630"/>
      <c r="CT9" s="630"/>
      <c r="CU9" s="630"/>
      <c r="CV9" s="630"/>
      <c r="CW9" s="630"/>
      <c r="CX9" s="630"/>
      <c r="CY9" s="631"/>
      <c r="CZ9" s="632">
        <v>9.3000000000000007</v>
      </c>
      <c r="DA9" s="632"/>
      <c r="DB9" s="632"/>
      <c r="DC9" s="632"/>
      <c r="DD9" s="638">
        <v>3764834</v>
      </c>
      <c r="DE9" s="630"/>
      <c r="DF9" s="630"/>
      <c r="DG9" s="630"/>
      <c r="DH9" s="630"/>
      <c r="DI9" s="630"/>
      <c r="DJ9" s="630"/>
      <c r="DK9" s="630"/>
      <c r="DL9" s="630"/>
      <c r="DM9" s="630"/>
      <c r="DN9" s="630"/>
      <c r="DO9" s="630"/>
      <c r="DP9" s="631"/>
      <c r="DQ9" s="638">
        <v>25241414</v>
      </c>
      <c r="DR9" s="630"/>
      <c r="DS9" s="630"/>
      <c r="DT9" s="630"/>
      <c r="DU9" s="630"/>
      <c r="DV9" s="630"/>
      <c r="DW9" s="630"/>
      <c r="DX9" s="630"/>
      <c r="DY9" s="630"/>
      <c r="DZ9" s="630"/>
      <c r="EA9" s="630"/>
      <c r="EB9" s="630"/>
      <c r="EC9" s="639"/>
    </row>
    <row r="10" spans="2:143" ht="11.25" customHeight="1" x14ac:dyDescent="0.2">
      <c r="B10" s="626" t="s">
        <v>246</v>
      </c>
      <c r="C10" s="627"/>
      <c r="D10" s="627"/>
      <c r="E10" s="627"/>
      <c r="F10" s="627"/>
      <c r="G10" s="627"/>
      <c r="H10" s="627"/>
      <c r="I10" s="627"/>
      <c r="J10" s="627"/>
      <c r="K10" s="627"/>
      <c r="L10" s="627"/>
      <c r="M10" s="627"/>
      <c r="N10" s="627"/>
      <c r="O10" s="627"/>
      <c r="P10" s="627"/>
      <c r="Q10" s="628"/>
      <c r="R10" s="629">
        <v>172394</v>
      </c>
      <c r="S10" s="630"/>
      <c r="T10" s="630"/>
      <c r="U10" s="630"/>
      <c r="V10" s="630"/>
      <c r="W10" s="630"/>
      <c r="X10" s="630"/>
      <c r="Y10" s="631"/>
      <c r="Z10" s="632">
        <v>0</v>
      </c>
      <c r="AA10" s="632"/>
      <c r="AB10" s="632"/>
      <c r="AC10" s="632"/>
      <c r="AD10" s="633">
        <v>172394</v>
      </c>
      <c r="AE10" s="633"/>
      <c r="AF10" s="633"/>
      <c r="AG10" s="633"/>
      <c r="AH10" s="633"/>
      <c r="AI10" s="633"/>
      <c r="AJ10" s="633"/>
      <c r="AK10" s="633"/>
      <c r="AL10" s="634">
        <v>0.1</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2753841</v>
      </c>
      <c r="BH10" s="630"/>
      <c r="BI10" s="630"/>
      <c r="BJ10" s="630"/>
      <c r="BK10" s="630"/>
      <c r="BL10" s="630"/>
      <c r="BM10" s="630"/>
      <c r="BN10" s="631"/>
      <c r="BO10" s="632">
        <v>1.9</v>
      </c>
      <c r="BP10" s="632"/>
      <c r="BQ10" s="632"/>
      <c r="BR10" s="632"/>
      <c r="BS10" s="633" t="s">
        <v>129</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388319</v>
      </c>
      <c r="CS10" s="630"/>
      <c r="CT10" s="630"/>
      <c r="CU10" s="630"/>
      <c r="CV10" s="630"/>
      <c r="CW10" s="630"/>
      <c r="CX10" s="630"/>
      <c r="CY10" s="631"/>
      <c r="CZ10" s="632">
        <v>0.1</v>
      </c>
      <c r="DA10" s="632"/>
      <c r="DB10" s="632"/>
      <c r="DC10" s="632"/>
      <c r="DD10" s="638">
        <v>34822</v>
      </c>
      <c r="DE10" s="630"/>
      <c r="DF10" s="630"/>
      <c r="DG10" s="630"/>
      <c r="DH10" s="630"/>
      <c r="DI10" s="630"/>
      <c r="DJ10" s="630"/>
      <c r="DK10" s="630"/>
      <c r="DL10" s="630"/>
      <c r="DM10" s="630"/>
      <c r="DN10" s="630"/>
      <c r="DO10" s="630"/>
      <c r="DP10" s="631"/>
      <c r="DQ10" s="638">
        <v>358853</v>
      </c>
      <c r="DR10" s="630"/>
      <c r="DS10" s="630"/>
      <c r="DT10" s="630"/>
      <c r="DU10" s="630"/>
      <c r="DV10" s="630"/>
      <c r="DW10" s="630"/>
      <c r="DX10" s="630"/>
      <c r="DY10" s="630"/>
      <c r="DZ10" s="630"/>
      <c r="EA10" s="630"/>
      <c r="EB10" s="630"/>
      <c r="EC10" s="639"/>
    </row>
    <row r="11" spans="2:143" ht="11.25" customHeight="1" x14ac:dyDescent="0.2">
      <c r="B11" s="626" t="s">
        <v>249</v>
      </c>
      <c r="C11" s="627"/>
      <c r="D11" s="627"/>
      <c r="E11" s="627"/>
      <c r="F11" s="627"/>
      <c r="G11" s="627"/>
      <c r="H11" s="627"/>
      <c r="I11" s="627"/>
      <c r="J11" s="627"/>
      <c r="K11" s="627"/>
      <c r="L11" s="627"/>
      <c r="M11" s="627"/>
      <c r="N11" s="627"/>
      <c r="O11" s="627"/>
      <c r="P11" s="627"/>
      <c r="Q11" s="628"/>
      <c r="R11" s="629">
        <v>19458501</v>
      </c>
      <c r="S11" s="630"/>
      <c r="T11" s="630"/>
      <c r="U11" s="630"/>
      <c r="V11" s="630"/>
      <c r="W11" s="630"/>
      <c r="X11" s="630"/>
      <c r="Y11" s="631"/>
      <c r="Z11" s="634">
        <v>4.9000000000000004</v>
      </c>
      <c r="AA11" s="635"/>
      <c r="AB11" s="635"/>
      <c r="AC11" s="647"/>
      <c r="AD11" s="638">
        <v>19458501</v>
      </c>
      <c r="AE11" s="630"/>
      <c r="AF11" s="630"/>
      <c r="AG11" s="630"/>
      <c r="AH11" s="630"/>
      <c r="AI11" s="630"/>
      <c r="AJ11" s="630"/>
      <c r="AK11" s="631"/>
      <c r="AL11" s="634">
        <v>9.3000000000000007</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5346865</v>
      </c>
      <c r="BH11" s="630"/>
      <c r="BI11" s="630"/>
      <c r="BJ11" s="630"/>
      <c r="BK11" s="630"/>
      <c r="BL11" s="630"/>
      <c r="BM11" s="630"/>
      <c r="BN11" s="631"/>
      <c r="BO11" s="632">
        <v>3.7</v>
      </c>
      <c r="BP11" s="632"/>
      <c r="BQ11" s="632"/>
      <c r="BR11" s="632"/>
      <c r="BS11" s="633" t="s">
        <v>129</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7201495</v>
      </c>
      <c r="CS11" s="630"/>
      <c r="CT11" s="630"/>
      <c r="CU11" s="630"/>
      <c r="CV11" s="630"/>
      <c r="CW11" s="630"/>
      <c r="CX11" s="630"/>
      <c r="CY11" s="631"/>
      <c r="CZ11" s="632">
        <v>1.9</v>
      </c>
      <c r="DA11" s="632"/>
      <c r="DB11" s="632"/>
      <c r="DC11" s="632"/>
      <c r="DD11" s="638">
        <v>3927638</v>
      </c>
      <c r="DE11" s="630"/>
      <c r="DF11" s="630"/>
      <c r="DG11" s="630"/>
      <c r="DH11" s="630"/>
      <c r="DI11" s="630"/>
      <c r="DJ11" s="630"/>
      <c r="DK11" s="630"/>
      <c r="DL11" s="630"/>
      <c r="DM11" s="630"/>
      <c r="DN11" s="630"/>
      <c r="DO11" s="630"/>
      <c r="DP11" s="631"/>
      <c r="DQ11" s="638">
        <v>4076329</v>
      </c>
      <c r="DR11" s="630"/>
      <c r="DS11" s="630"/>
      <c r="DT11" s="630"/>
      <c r="DU11" s="630"/>
      <c r="DV11" s="630"/>
      <c r="DW11" s="630"/>
      <c r="DX11" s="630"/>
      <c r="DY11" s="630"/>
      <c r="DZ11" s="630"/>
      <c r="EA11" s="630"/>
      <c r="EB11" s="630"/>
      <c r="EC11" s="639"/>
    </row>
    <row r="12" spans="2:143" ht="11.25" customHeight="1" x14ac:dyDescent="0.2">
      <c r="B12" s="626" t="s">
        <v>252</v>
      </c>
      <c r="C12" s="627"/>
      <c r="D12" s="627"/>
      <c r="E12" s="627"/>
      <c r="F12" s="627"/>
      <c r="G12" s="627"/>
      <c r="H12" s="627"/>
      <c r="I12" s="627"/>
      <c r="J12" s="627"/>
      <c r="K12" s="627"/>
      <c r="L12" s="627"/>
      <c r="M12" s="627"/>
      <c r="N12" s="627"/>
      <c r="O12" s="627"/>
      <c r="P12" s="627"/>
      <c r="Q12" s="628"/>
      <c r="R12" s="629">
        <v>91210</v>
      </c>
      <c r="S12" s="630"/>
      <c r="T12" s="630"/>
      <c r="U12" s="630"/>
      <c r="V12" s="630"/>
      <c r="W12" s="630"/>
      <c r="X12" s="630"/>
      <c r="Y12" s="631"/>
      <c r="Z12" s="632">
        <v>0</v>
      </c>
      <c r="AA12" s="632"/>
      <c r="AB12" s="632"/>
      <c r="AC12" s="632"/>
      <c r="AD12" s="633">
        <v>91210</v>
      </c>
      <c r="AE12" s="633"/>
      <c r="AF12" s="633"/>
      <c r="AG12" s="633"/>
      <c r="AH12" s="633"/>
      <c r="AI12" s="633"/>
      <c r="AJ12" s="633"/>
      <c r="AK12" s="633"/>
      <c r="AL12" s="634">
        <v>0</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52735436</v>
      </c>
      <c r="BH12" s="630"/>
      <c r="BI12" s="630"/>
      <c r="BJ12" s="630"/>
      <c r="BK12" s="630"/>
      <c r="BL12" s="630"/>
      <c r="BM12" s="630"/>
      <c r="BN12" s="631"/>
      <c r="BO12" s="632">
        <v>36.4</v>
      </c>
      <c r="BP12" s="632"/>
      <c r="BQ12" s="632"/>
      <c r="BR12" s="632"/>
      <c r="BS12" s="633" t="s">
        <v>230</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11081693</v>
      </c>
      <c r="CS12" s="630"/>
      <c r="CT12" s="630"/>
      <c r="CU12" s="630"/>
      <c r="CV12" s="630"/>
      <c r="CW12" s="630"/>
      <c r="CX12" s="630"/>
      <c r="CY12" s="631"/>
      <c r="CZ12" s="632">
        <v>2.9</v>
      </c>
      <c r="DA12" s="632"/>
      <c r="DB12" s="632"/>
      <c r="DC12" s="632"/>
      <c r="DD12" s="638">
        <v>3042927</v>
      </c>
      <c r="DE12" s="630"/>
      <c r="DF12" s="630"/>
      <c r="DG12" s="630"/>
      <c r="DH12" s="630"/>
      <c r="DI12" s="630"/>
      <c r="DJ12" s="630"/>
      <c r="DK12" s="630"/>
      <c r="DL12" s="630"/>
      <c r="DM12" s="630"/>
      <c r="DN12" s="630"/>
      <c r="DO12" s="630"/>
      <c r="DP12" s="631"/>
      <c r="DQ12" s="638">
        <v>8229184</v>
      </c>
      <c r="DR12" s="630"/>
      <c r="DS12" s="630"/>
      <c r="DT12" s="630"/>
      <c r="DU12" s="630"/>
      <c r="DV12" s="630"/>
      <c r="DW12" s="630"/>
      <c r="DX12" s="630"/>
      <c r="DY12" s="630"/>
      <c r="DZ12" s="630"/>
      <c r="EA12" s="630"/>
      <c r="EB12" s="630"/>
      <c r="EC12" s="639"/>
    </row>
    <row r="13" spans="2:143" ht="11.25" customHeight="1" x14ac:dyDescent="0.2">
      <c r="B13" s="626" t="s">
        <v>255</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230</v>
      </c>
      <c r="AE13" s="633"/>
      <c r="AF13" s="633"/>
      <c r="AG13" s="633"/>
      <c r="AH13" s="633"/>
      <c r="AI13" s="633"/>
      <c r="AJ13" s="633"/>
      <c r="AK13" s="633"/>
      <c r="AL13" s="634" t="s">
        <v>137</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52602662</v>
      </c>
      <c r="BH13" s="630"/>
      <c r="BI13" s="630"/>
      <c r="BJ13" s="630"/>
      <c r="BK13" s="630"/>
      <c r="BL13" s="630"/>
      <c r="BM13" s="630"/>
      <c r="BN13" s="631"/>
      <c r="BO13" s="632">
        <v>36.299999999999997</v>
      </c>
      <c r="BP13" s="632"/>
      <c r="BQ13" s="632"/>
      <c r="BR13" s="632"/>
      <c r="BS13" s="633" t="s">
        <v>230</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42247576</v>
      </c>
      <c r="CS13" s="630"/>
      <c r="CT13" s="630"/>
      <c r="CU13" s="630"/>
      <c r="CV13" s="630"/>
      <c r="CW13" s="630"/>
      <c r="CX13" s="630"/>
      <c r="CY13" s="631"/>
      <c r="CZ13" s="632">
        <v>11</v>
      </c>
      <c r="DA13" s="632"/>
      <c r="DB13" s="632"/>
      <c r="DC13" s="632"/>
      <c r="DD13" s="638">
        <v>23350805</v>
      </c>
      <c r="DE13" s="630"/>
      <c r="DF13" s="630"/>
      <c r="DG13" s="630"/>
      <c r="DH13" s="630"/>
      <c r="DI13" s="630"/>
      <c r="DJ13" s="630"/>
      <c r="DK13" s="630"/>
      <c r="DL13" s="630"/>
      <c r="DM13" s="630"/>
      <c r="DN13" s="630"/>
      <c r="DO13" s="630"/>
      <c r="DP13" s="631"/>
      <c r="DQ13" s="638">
        <v>26732084</v>
      </c>
      <c r="DR13" s="630"/>
      <c r="DS13" s="630"/>
      <c r="DT13" s="630"/>
      <c r="DU13" s="630"/>
      <c r="DV13" s="630"/>
      <c r="DW13" s="630"/>
      <c r="DX13" s="630"/>
      <c r="DY13" s="630"/>
      <c r="DZ13" s="630"/>
      <c r="EA13" s="630"/>
      <c r="EB13" s="630"/>
      <c r="EC13" s="639"/>
    </row>
    <row r="14" spans="2:143" ht="11.25" customHeight="1" x14ac:dyDescent="0.2">
      <c r="B14" s="626" t="s">
        <v>258</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137</v>
      </c>
      <c r="AA14" s="632"/>
      <c r="AB14" s="632"/>
      <c r="AC14" s="632"/>
      <c r="AD14" s="633" t="s">
        <v>230</v>
      </c>
      <c r="AE14" s="633"/>
      <c r="AF14" s="633"/>
      <c r="AG14" s="633"/>
      <c r="AH14" s="633"/>
      <c r="AI14" s="633"/>
      <c r="AJ14" s="633"/>
      <c r="AK14" s="633"/>
      <c r="AL14" s="634" t="s">
        <v>129</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2485408</v>
      </c>
      <c r="BH14" s="630"/>
      <c r="BI14" s="630"/>
      <c r="BJ14" s="630"/>
      <c r="BK14" s="630"/>
      <c r="BL14" s="630"/>
      <c r="BM14" s="630"/>
      <c r="BN14" s="631"/>
      <c r="BO14" s="632">
        <v>1.7</v>
      </c>
      <c r="BP14" s="632"/>
      <c r="BQ14" s="632"/>
      <c r="BR14" s="632"/>
      <c r="BS14" s="633" t="s">
        <v>129</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11417788</v>
      </c>
      <c r="CS14" s="630"/>
      <c r="CT14" s="630"/>
      <c r="CU14" s="630"/>
      <c r="CV14" s="630"/>
      <c r="CW14" s="630"/>
      <c r="CX14" s="630"/>
      <c r="CY14" s="631"/>
      <c r="CZ14" s="632">
        <v>3</v>
      </c>
      <c r="DA14" s="632"/>
      <c r="DB14" s="632"/>
      <c r="DC14" s="632"/>
      <c r="DD14" s="638">
        <v>1839786</v>
      </c>
      <c r="DE14" s="630"/>
      <c r="DF14" s="630"/>
      <c r="DG14" s="630"/>
      <c r="DH14" s="630"/>
      <c r="DI14" s="630"/>
      <c r="DJ14" s="630"/>
      <c r="DK14" s="630"/>
      <c r="DL14" s="630"/>
      <c r="DM14" s="630"/>
      <c r="DN14" s="630"/>
      <c r="DO14" s="630"/>
      <c r="DP14" s="631"/>
      <c r="DQ14" s="638">
        <v>10098412</v>
      </c>
      <c r="DR14" s="630"/>
      <c r="DS14" s="630"/>
      <c r="DT14" s="630"/>
      <c r="DU14" s="630"/>
      <c r="DV14" s="630"/>
      <c r="DW14" s="630"/>
      <c r="DX14" s="630"/>
      <c r="DY14" s="630"/>
      <c r="DZ14" s="630"/>
      <c r="EA14" s="630"/>
      <c r="EB14" s="630"/>
      <c r="EC14" s="639"/>
    </row>
    <row r="15" spans="2:143" ht="11.25" customHeight="1" x14ac:dyDescent="0.2">
      <c r="B15" s="626" t="s">
        <v>261</v>
      </c>
      <c r="C15" s="627"/>
      <c r="D15" s="627"/>
      <c r="E15" s="627"/>
      <c r="F15" s="627"/>
      <c r="G15" s="627"/>
      <c r="H15" s="627"/>
      <c r="I15" s="627"/>
      <c r="J15" s="627"/>
      <c r="K15" s="627"/>
      <c r="L15" s="627"/>
      <c r="M15" s="627"/>
      <c r="N15" s="627"/>
      <c r="O15" s="627"/>
      <c r="P15" s="627"/>
      <c r="Q15" s="628"/>
      <c r="R15" s="629">
        <v>5761320</v>
      </c>
      <c r="S15" s="630"/>
      <c r="T15" s="630"/>
      <c r="U15" s="630"/>
      <c r="V15" s="630"/>
      <c r="W15" s="630"/>
      <c r="X15" s="630"/>
      <c r="Y15" s="631"/>
      <c r="Z15" s="632">
        <v>1.5</v>
      </c>
      <c r="AA15" s="632"/>
      <c r="AB15" s="632"/>
      <c r="AC15" s="632"/>
      <c r="AD15" s="633">
        <v>5761320</v>
      </c>
      <c r="AE15" s="633"/>
      <c r="AF15" s="633"/>
      <c r="AG15" s="633"/>
      <c r="AH15" s="633"/>
      <c r="AI15" s="633"/>
      <c r="AJ15" s="633"/>
      <c r="AK15" s="633"/>
      <c r="AL15" s="634">
        <v>2.8</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4652078</v>
      </c>
      <c r="BH15" s="630"/>
      <c r="BI15" s="630"/>
      <c r="BJ15" s="630"/>
      <c r="BK15" s="630"/>
      <c r="BL15" s="630"/>
      <c r="BM15" s="630"/>
      <c r="BN15" s="631"/>
      <c r="BO15" s="632">
        <v>3.2</v>
      </c>
      <c r="BP15" s="632"/>
      <c r="BQ15" s="632"/>
      <c r="BR15" s="632"/>
      <c r="BS15" s="633" t="s">
        <v>129</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72115192</v>
      </c>
      <c r="CS15" s="630"/>
      <c r="CT15" s="630"/>
      <c r="CU15" s="630"/>
      <c r="CV15" s="630"/>
      <c r="CW15" s="630"/>
      <c r="CX15" s="630"/>
      <c r="CY15" s="631"/>
      <c r="CZ15" s="632">
        <v>18.8</v>
      </c>
      <c r="DA15" s="632"/>
      <c r="DB15" s="632"/>
      <c r="DC15" s="632"/>
      <c r="DD15" s="638">
        <v>4880752</v>
      </c>
      <c r="DE15" s="630"/>
      <c r="DF15" s="630"/>
      <c r="DG15" s="630"/>
      <c r="DH15" s="630"/>
      <c r="DI15" s="630"/>
      <c r="DJ15" s="630"/>
      <c r="DK15" s="630"/>
      <c r="DL15" s="630"/>
      <c r="DM15" s="630"/>
      <c r="DN15" s="630"/>
      <c r="DO15" s="630"/>
      <c r="DP15" s="631"/>
      <c r="DQ15" s="638">
        <v>55464078</v>
      </c>
      <c r="DR15" s="630"/>
      <c r="DS15" s="630"/>
      <c r="DT15" s="630"/>
      <c r="DU15" s="630"/>
      <c r="DV15" s="630"/>
      <c r="DW15" s="630"/>
      <c r="DX15" s="630"/>
      <c r="DY15" s="630"/>
      <c r="DZ15" s="630"/>
      <c r="EA15" s="630"/>
      <c r="EB15" s="630"/>
      <c r="EC15" s="639"/>
    </row>
    <row r="16" spans="2:143" ht="11.25" customHeight="1" x14ac:dyDescent="0.2">
      <c r="B16" s="626" t="s">
        <v>264</v>
      </c>
      <c r="C16" s="627"/>
      <c r="D16" s="627"/>
      <c r="E16" s="627"/>
      <c r="F16" s="627"/>
      <c r="G16" s="627"/>
      <c r="H16" s="627"/>
      <c r="I16" s="627"/>
      <c r="J16" s="627"/>
      <c r="K16" s="627"/>
      <c r="L16" s="627"/>
      <c r="M16" s="627"/>
      <c r="N16" s="627"/>
      <c r="O16" s="627"/>
      <c r="P16" s="627"/>
      <c r="Q16" s="628"/>
      <c r="R16" s="629">
        <v>484639</v>
      </c>
      <c r="S16" s="630"/>
      <c r="T16" s="630"/>
      <c r="U16" s="630"/>
      <c r="V16" s="630"/>
      <c r="W16" s="630"/>
      <c r="X16" s="630"/>
      <c r="Y16" s="631"/>
      <c r="Z16" s="632">
        <v>0.1</v>
      </c>
      <c r="AA16" s="632"/>
      <c r="AB16" s="632"/>
      <c r="AC16" s="632"/>
      <c r="AD16" s="633">
        <v>484639</v>
      </c>
      <c r="AE16" s="633"/>
      <c r="AF16" s="633"/>
      <c r="AG16" s="633"/>
      <c r="AH16" s="633"/>
      <c r="AI16" s="633"/>
      <c r="AJ16" s="633"/>
      <c r="AK16" s="633"/>
      <c r="AL16" s="634">
        <v>0.2</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v>27</v>
      </c>
      <c r="BH16" s="630"/>
      <c r="BI16" s="630"/>
      <c r="BJ16" s="630"/>
      <c r="BK16" s="630"/>
      <c r="BL16" s="630"/>
      <c r="BM16" s="630"/>
      <c r="BN16" s="631"/>
      <c r="BO16" s="632">
        <v>0</v>
      </c>
      <c r="BP16" s="632"/>
      <c r="BQ16" s="632"/>
      <c r="BR16" s="632"/>
      <c r="BS16" s="633" t="s">
        <v>129</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2469558</v>
      </c>
      <c r="CS16" s="630"/>
      <c r="CT16" s="630"/>
      <c r="CU16" s="630"/>
      <c r="CV16" s="630"/>
      <c r="CW16" s="630"/>
      <c r="CX16" s="630"/>
      <c r="CY16" s="631"/>
      <c r="CZ16" s="632">
        <v>0.6</v>
      </c>
      <c r="DA16" s="632"/>
      <c r="DB16" s="632"/>
      <c r="DC16" s="632"/>
      <c r="DD16" s="638" t="s">
        <v>129</v>
      </c>
      <c r="DE16" s="630"/>
      <c r="DF16" s="630"/>
      <c r="DG16" s="630"/>
      <c r="DH16" s="630"/>
      <c r="DI16" s="630"/>
      <c r="DJ16" s="630"/>
      <c r="DK16" s="630"/>
      <c r="DL16" s="630"/>
      <c r="DM16" s="630"/>
      <c r="DN16" s="630"/>
      <c r="DO16" s="630"/>
      <c r="DP16" s="631"/>
      <c r="DQ16" s="638">
        <v>862548</v>
      </c>
      <c r="DR16" s="630"/>
      <c r="DS16" s="630"/>
      <c r="DT16" s="630"/>
      <c r="DU16" s="630"/>
      <c r="DV16" s="630"/>
      <c r="DW16" s="630"/>
      <c r="DX16" s="630"/>
      <c r="DY16" s="630"/>
      <c r="DZ16" s="630"/>
      <c r="EA16" s="630"/>
      <c r="EB16" s="630"/>
      <c r="EC16" s="639"/>
    </row>
    <row r="17" spans="2:133" ht="11.25" customHeight="1" x14ac:dyDescent="0.2">
      <c r="B17" s="626" t="s">
        <v>267</v>
      </c>
      <c r="C17" s="627"/>
      <c r="D17" s="627"/>
      <c r="E17" s="627"/>
      <c r="F17" s="627"/>
      <c r="G17" s="627"/>
      <c r="H17" s="627"/>
      <c r="I17" s="627"/>
      <c r="J17" s="627"/>
      <c r="K17" s="627"/>
      <c r="L17" s="627"/>
      <c r="M17" s="627"/>
      <c r="N17" s="627"/>
      <c r="O17" s="627"/>
      <c r="P17" s="627"/>
      <c r="Q17" s="628"/>
      <c r="R17" s="629">
        <v>1968702</v>
      </c>
      <c r="S17" s="630"/>
      <c r="T17" s="630"/>
      <c r="U17" s="630"/>
      <c r="V17" s="630"/>
      <c r="W17" s="630"/>
      <c r="X17" s="630"/>
      <c r="Y17" s="631"/>
      <c r="Z17" s="632">
        <v>0.5</v>
      </c>
      <c r="AA17" s="632"/>
      <c r="AB17" s="632"/>
      <c r="AC17" s="632"/>
      <c r="AD17" s="633">
        <v>1968702</v>
      </c>
      <c r="AE17" s="633"/>
      <c r="AF17" s="633"/>
      <c r="AG17" s="633"/>
      <c r="AH17" s="633"/>
      <c r="AI17" s="633"/>
      <c r="AJ17" s="633"/>
      <c r="AK17" s="633"/>
      <c r="AL17" s="634">
        <v>0.9</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230</v>
      </c>
      <c r="BP17" s="632"/>
      <c r="BQ17" s="632"/>
      <c r="BR17" s="632"/>
      <c r="BS17" s="633" t="s">
        <v>129</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38542346</v>
      </c>
      <c r="CS17" s="630"/>
      <c r="CT17" s="630"/>
      <c r="CU17" s="630"/>
      <c r="CV17" s="630"/>
      <c r="CW17" s="630"/>
      <c r="CX17" s="630"/>
      <c r="CY17" s="631"/>
      <c r="CZ17" s="632">
        <v>10.1</v>
      </c>
      <c r="DA17" s="632"/>
      <c r="DB17" s="632"/>
      <c r="DC17" s="632"/>
      <c r="DD17" s="638" t="s">
        <v>230</v>
      </c>
      <c r="DE17" s="630"/>
      <c r="DF17" s="630"/>
      <c r="DG17" s="630"/>
      <c r="DH17" s="630"/>
      <c r="DI17" s="630"/>
      <c r="DJ17" s="630"/>
      <c r="DK17" s="630"/>
      <c r="DL17" s="630"/>
      <c r="DM17" s="630"/>
      <c r="DN17" s="630"/>
      <c r="DO17" s="630"/>
      <c r="DP17" s="631"/>
      <c r="DQ17" s="638">
        <v>37958542</v>
      </c>
      <c r="DR17" s="630"/>
      <c r="DS17" s="630"/>
      <c r="DT17" s="630"/>
      <c r="DU17" s="630"/>
      <c r="DV17" s="630"/>
      <c r="DW17" s="630"/>
      <c r="DX17" s="630"/>
      <c r="DY17" s="630"/>
      <c r="DZ17" s="630"/>
      <c r="EA17" s="630"/>
      <c r="EB17" s="630"/>
      <c r="EC17" s="639"/>
    </row>
    <row r="18" spans="2:133" ht="11.25" customHeight="1" x14ac:dyDescent="0.2">
      <c r="B18" s="626" t="s">
        <v>270</v>
      </c>
      <c r="C18" s="627"/>
      <c r="D18" s="627"/>
      <c r="E18" s="627"/>
      <c r="F18" s="627"/>
      <c r="G18" s="627"/>
      <c r="H18" s="627"/>
      <c r="I18" s="627"/>
      <c r="J18" s="627"/>
      <c r="K18" s="627"/>
      <c r="L18" s="627"/>
      <c r="M18" s="627"/>
      <c r="N18" s="627"/>
      <c r="O18" s="627"/>
      <c r="P18" s="627"/>
      <c r="Q18" s="628"/>
      <c r="R18" s="629">
        <v>3315023</v>
      </c>
      <c r="S18" s="630"/>
      <c r="T18" s="630"/>
      <c r="U18" s="630"/>
      <c r="V18" s="630"/>
      <c r="W18" s="630"/>
      <c r="X18" s="630"/>
      <c r="Y18" s="631"/>
      <c r="Z18" s="632">
        <v>0.8</v>
      </c>
      <c r="AA18" s="632"/>
      <c r="AB18" s="632"/>
      <c r="AC18" s="632"/>
      <c r="AD18" s="633">
        <v>3167257</v>
      </c>
      <c r="AE18" s="633"/>
      <c r="AF18" s="633"/>
      <c r="AG18" s="633"/>
      <c r="AH18" s="633"/>
      <c r="AI18" s="633"/>
      <c r="AJ18" s="633"/>
      <c r="AK18" s="633"/>
      <c r="AL18" s="634">
        <v>1.5</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230</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137</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137</v>
      </c>
      <c r="DR18" s="630"/>
      <c r="DS18" s="630"/>
      <c r="DT18" s="630"/>
      <c r="DU18" s="630"/>
      <c r="DV18" s="630"/>
      <c r="DW18" s="630"/>
      <c r="DX18" s="630"/>
      <c r="DY18" s="630"/>
      <c r="DZ18" s="630"/>
      <c r="EA18" s="630"/>
      <c r="EB18" s="630"/>
      <c r="EC18" s="639"/>
    </row>
    <row r="19" spans="2:133" ht="11.25" customHeight="1" x14ac:dyDescent="0.2">
      <c r="B19" s="626" t="s">
        <v>273</v>
      </c>
      <c r="C19" s="627"/>
      <c r="D19" s="627"/>
      <c r="E19" s="627"/>
      <c r="F19" s="627"/>
      <c r="G19" s="627"/>
      <c r="H19" s="627"/>
      <c r="I19" s="627"/>
      <c r="J19" s="627"/>
      <c r="K19" s="627"/>
      <c r="L19" s="627"/>
      <c r="M19" s="627"/>
      <c r="N19" s="627"/>
      <c r="O19" s="627"/>
      <c r="P19" s="627"/>
      <c r="Q19" s="628"/>
      <c r="R19" s="629">
        <v>1072407</v>
      </c>
      <c r="S19" s="630"/>
      <c r="T19" s="630"/>
      <c r="U19" s="630"/>
      <c r="V19" s="630"/>
      <c r="W19" s="630"/>
      <c r="X19" s="630"/>
      <c r="Y19" s="631"/>
      <c r="Z19" s="632">
        <v>0.3</v>
      </c>
      <c r="AA19" s="632"/>
      <c r="AB19" s="632"/>
      <c r="AC19" s="632"/>
      <c r="AD19" s="633">
        <v>1072407</v>
      </c>
      <c r="AE19" s="633"/>
      <c r="AF19" s="633"/>
      <c r="AG19" s="633"/>
      <c r="AH19" s="633"/>
      <c r="AI19" s="633"/>
      <c r="AJ19" s="633"/>
      <c r="AK19" s="633"/>
      <c r="AL19" s="634">
        <v>0.5</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12819224</v>
      </c>
      <c r="BH19" s="630"/>
      <c r="BI19" s="630"/>
      <c r="BJ19" s="630"/>
      <c r="BK19" s="630"/>
      <c r="BL19" s="630"/>
      <c r="BM19" s="630"/>
      <c r="BN19" s="631"/>
      <c r="BO19" s="632">
        <v>8.8000000000000007</v>
      </c>
      <c r="BP19" s="632"/>
      <c r="BQ19" s="632"/>
      <c r="BR19" s="632"/>
      <c r="BS19" s="633" t="s">
        <v>129</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2">
      <c r="B20" s="626" t="s">
        <v>276</v>
      </c>
      <c r="C20" s="627"/>
      <c r="D20" s="627"/>
      <c r="E20" s="627"/>
      <c r="F20" s="627"/>
      <c r="G20" s="627"/>
      <c r="H20" s="627"/>
      <c r="I20" s="627"/>
      <c r="J20" s="627"/>
      <c r="K20" s="627"/>
      <c r="L20" s="627"/>
      <c r="M20" s="627"/>
      <c r="N20" s="627"/>
      <c r="O20" s="627"/>
      <c r="P20" s="627"/>
      <c r="Q20" s="628"/>
      <c r="R20" s="629">
        <v>163266</v>
      </c>
      <c r="S20" s="630"/>
      <c r="T20" s="630"/>
      <c r="U20" s="630"/>
      <c r="V20" s="630"/>
      <c r="W20" s="630"/>
      <c r="X20" s="630"/>
      <c r="Y20" s="631"/>
      <c r="Z20" s="632">
        <v>0</v>
      </c>
      <c r="AA20" s="632"/>
      <c r="AB20" s="632"/>
      <c r="AC20" s="632"/>
      <c r="AD20" s="633">
        <v>163266</v>
      </c>
      <c r="AE20" s="633"/>
      <c r="AF20" s="633"/>
      <c r="AG20" s="633"/>
      <c r="AH20" s="633"/>
      <c r="AI20" s="633"/>
      <c r="AJ20" s="633"/>
      <c r="AK20" s="633"/>
      <c r="AL20" s="634">
        <v>0.1</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12819224</v>
      </c>
      <c r="BH20" s="630"/>
      <c r="BI20" s="630"/>
      <c r="BJ20" s="630"/>
      <c r="BK20" s="630"/>
      <c r="BL20" s="630"/>
      <c r="BM20" s="630"/>
      <c r="BN20" s="631"/>
      <c r="BO20" s="632">
        <v>8.8000000000000007</v>
      </c>
      <c r="BP20" s="632"/>
      <c r="BQ20" s="632"/>
      <c r="BR20" s="632"/>
      <c r="BS20" s="633" t="s">
        <v>230</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383252465</v>
      </c>
      <c r="CS20" s="630"/>
      <c r="CT20" s="630"/>
      <c r="CU20" s="630"/>
      <c r="CV20" s="630"/>
      <c r="CW20" s="630"/>
      <c r="CX20" s="630"/>
      <c r="CY20" s="631"/>
      <c r="CZ20" s="632">
        <v>100</v>
      </c>
      <c r="DA20" s="632"/>
      <c r="DB20" s="632"/>
      <c r="DC20" s="632"/>
      <c r="DD20" s="638">
        <v>45842169</v>
      </c>
      <c r="DE20" s="630"/>
      <c r="DF20" s="630"/>
      <c r="DG20" s="630"/>
      <c r="DH20" s="630"/>
      <c r="DI20" s="630"/>
      <c r="DJ20" s="630"/>
      <c r="DK20" s="630"/>
      <c r="DL20" s="630"/>
      <c r="DM20" s="630"/>
      <c r="DN20" s="630"/>
      <c r="DO20" s="630"/>
      <c r="DP20" s="631"/>
      <c r="DQ20" s="638">
        <v>251119503</v>
      </c>
      <c r="DR20" s="630"/>
      <c r="DS20" s="630"/>
      <c r="DT20" s="630"/>
      <c r="DU20" s="630"/>
      <c r="DV20" s="630"/>
      <c r="DW20" s="630"/>
      <c r="DX20" s="630"/>
      <c r="DY20" s="630"/>
      <c r="DZ20" s="630"/>
      <c r="EA20" s="630"/>
      <c r="EB20" s="630"/>
      <c r="EC20" s="639"/>
    </row>
    <row r="21" spans="2:133" ht="11.25" customHeight="1" x14ac:dyDescent="0.2">
      <c r="B21" s="626" t="s">
        <v>279</v>
      </c>
      <c r="C21" s="627"/>
      <c r="D21" s="627"/>
      <c r="E21" s="627"/>
      <c r="F21" s="627"/>
      <c r="G21" s="627"/>
      <c r="H21" s="627"/>
      <c r="I21" s="627"/>
      <c r="J21" s="627"/>
      <c r="K21" s="627"/>
      <c r="L21" s="627"/>
      <c r="M21" s="627"/>
      <c r="N21" s="627"/>
      <c r="O21" s="627"/>
      <c r="P21" s="627"/>
      <c r="Q21" s="628"/>
      <c r="R21" s="629">
        <v>45846</v>
      </c>
      <c r="S21" s="630"/>
      <c r="T21" s="630"/>
      <c r="U21" s="630"/>
      <c r="V21" s="630"/>
      <c r="W21" s="630"/>
      <c r="X21" s="630"/>
      <c r="Y21" s="631"/>
      <c r="Z21" s="632">
        <v>0</v>
      </c>
      <c r="AA21" s="632"/>
      <c r="AB21" s="632"/>
      <c r="AC21" s="632"/>
      <c r="AD21" s="633">
        <v>45846</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51952</v>
      </c>
      <c r="BH21" s="630"/>
      <c r="BI21" s="630"/>
      <c r="BJ21" s="630"/>
      <c r="BK21" s="630"/>
      <c r="BL21" s="630"/>
      <c r="BM21" s="630"/>
      <c r="BN21" s="631"/>
      <c r="BO21" s="632">
        <v>0</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281</v>
      </c>
      <c r="C22" s="666"/>
      <c r="D22" s="666"/>
      <c r="E22" s="666"/>
      <c r="F22" s="666"/>
      <c r="G22" s="666"/>
      <c r="H22" s="666"/>
      <c r="I22" s="666"/>
      <c r="J22" s="666"/>
      <c r="K22" s="666"/>
      <c r="L22" s="666"/>
      <c r="M22" s="666"/>
      <c r="N22" s="666"/>
      <c r="O22" s="666"/>
      <c r="P22" s="666"/>
      <c r="Q22" s="667"/>
      <c r="R22" s="629">
        <v>2033504</v>
      </c>
      <c r="S22" s="630"/>
      <c r="T22" s="630"/>
      <c r="U22" s="630"/>
      <c r="V22" s="630"/>
      <c r="W22" s="630"/>
      <c r="X22" s="630"/>
      <c r="Y22" s="631"/>
      <c r="Z22" s="632">
        <v>0.5</v>
      </c>
      <c r="AA22" s="632"/>
      <c r="AB22" s="632"/>
      <c r="AC22" s="632"/>
      <c r="AD22" s="633">
        <v>1885738</v>
      </c>
      <c r="AE22" s="633"/>
      <c r="AF22" s="633"/>
      <c r="AG22" s="633"/>
      <c r="AH22" s="633"/>
      <c r="AI22" s="633"/>
      <c r="AJ22" s="633"/>
      <c r="AK22" s="633"/>
      <c r="AL22" s="634">
        <v>0.89999997615814209</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v>5434012</v>
      </c>
      <c r="BH22" s="630"/>
      <c r="BI22" s="630"/>
      <c r="BJ22" s="630"/>
      <c r="BK22" s="630"/>
      <c r="BL22" s="630"/>
      <c r="BM22" s="630"/>
      <c r="BN22" s="631"/>
      <c r="BO22" s="632">
        <v>3.7</v>
      </c>
      <c r="BP22" s="632"/>
      <c r="BQ22" s="632"/>
      <c r="BR22" s="632"/>
      <c r="BS22" s="633" t="s">
        <v>129</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284</v>
      </c>
      <c r="C23" s="627"/>
      <c r="D23" s="627"/>
      <c r="E23" s="627"/>
      <c r="F23" s="627"/>
      <c r="G23" s="627"/>
      <c r="H23" s="627"/>
      <c r="I23" s="627"/>
      <c r="J23" s="627"/>
      <c r="K23" s="627"/>
      <c r="L23" s="627"/>
      <c r="M23" s="627"/>
      <c r="N23" s="627"/>
      <c r="O23" s="627"/>
      <c r="P23" s="627"/>
      <c r="Q23" s="628"/>
      <c r="R23" s="629">
        <v>35026248</v>
      </c>
      <c r="S23" s="630"/>
      <c r="T23" s="630"/>
      <c r="U23" s="630"/>
      <c r="V23" s="630"/>
      <c r="W23" s="630"/>
      <c r="X23" s="630"/>
      <c r="Y23" s="631"/>
      <c r="Z23" s="632">
        <v>8.9</v>
      </c>
      <c r="AA23" s="632"/>
      <c r="AB23" s="632"/>
      <c r="AC23" s="632"/>
      <c r="AD23" s="633">
        <v>32643741</v>
      </c>
      <c r="AE23" s="633"/>
      <c r="AF23" s="633"/>
      <c r="AG23" s="633"/>
      <c r="AH23" s="633"/>
      <c r="AI23" s="633"/>
      <c r="AJ23" s="633"/>
      <c r="AK23" s="633"/>
      <c r="AL23" s="634">
        <v>15.6</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v>7333260</v>
      </c>
      <c r="BH23" s="630"/>
      <c r="BI23" s="630"/>
      <c r="BJ23" s="630"/>
      <c r="BK23" s="630"/>
      <c r="BL23" s="630"/>
      <c r="BM23" s="630"/>
      <c r="BN23" s="631"/>
      <c r="BO23" s="632">
        <v>5.0999999999999996</v>
      </c>
      <c r="BP23" s="632"/>
      <c r="BQ23" s="632"/>
      <c r="BR23" s="632"/>
      <c r="BS23" s="633" t="s">
        <v>129</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2">
      <c r="B24" s="626" t="s">
        <v>291</v>
      </c>
      <c r="C24" s="627"/>
      <c r="D24" s="627"/>
      <c r="E24" s="627"/>
      <c r="F24" s="627"/>
      <c r="G24" s="627"/>
      <c r="H24" s="627"/>
      <c r="I24" s="627"/>
      <c r="J24" s="627"/>
      <c r="K24" s="627"/>
      <c r="L24" s="627"/>
      <c r="M24" s="627"/>
      <c r="N24" s="627"/>
      <c r="O24" s="627"/>
      <c r="P24" s="627"/>
      <c r="Q24" s="628"/>
      <c r="R24" s="629">
        <v>32643741</v>
      </c>
      <c r="S24" s="630"/>
      <c r="T24" s="630"/>
      <c r="U24" s="630"/>
      <c r="V24" s="630"/>
      <c r="W24" s="630"/>
      <c r="X24" s="630"/>
      <c r="Y24" s="631"/>
      <c r="Z24" s="632">
        <v>8.3000000000000007</v>
      </c>
      <c r="AA24" s="632"/>
      <c r="AB24" s="632"/>
      <c r="AC24" s="632"/>
      <c r="AD24" s="633">
        <v>32643741</v>
      </c>
      <c r="AE24" s="633"/>
      <c r="AF24" s="633"/>
      <c r="AG24" s="633"/>
      <c r="AH24" s="633"/>
      <c r="AI24" s="633"/>
      <c r="AJ24" s="633"/>
      <c r="AK24" s="633"/>
      <c r="AL24" s="634">
        <v>15.6</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230</v>
      </c>
      <c r="BP24" s="632"/>
      <c r="BQ24" s="632"/>
      <c r="BR24" s="632"/>
      <c r="BS24" s="633" t="s">
        <v>129</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214150838</v>
      </c>
      <c r="CS24" s="619"/>
      <c r="CT24" s="619"/>
      <c r="CU24" s="619"/>
      <c r="CV24" s="619"/>
      <c r="CW24" s="619"/>
      <c r="CX24" s="619"/>
      <c r="CY24" s="620"/>
      <c r="CZ24" s="623">
        <v>55.9</v>
      </c>
      <c r="DA24" s="624"/>
      <c r="DB24" s="624"/>
      <c r="DC24" s="643"/>
      <c r="DD24" s="671">
        <v>132578721</v>
      </c>
      <c r="DE24" s="619"/>
      <c r="DF24" s="619"/>
      <c r="DG24" s="619"/>
      <c r="DH24" s="619"/>
      <c r="DI24" s="619"/>
      <c r="DJ24" s="619"/>
      <c r="DK24" s="620"/>
      <c r="DL24" s="671">
        <v>130604912</v>
      </c>
      <c r="DM24" s="619"/>
      <c r="DN24" s="619"/>
      <c r="DO24" s="619"/>
      <c r="DP24" s="619"/>
      <c r="DQ24" s="619"/>
      <c r="DR24" s="619"/>
      <c r="DS24" s="619"/>
      <c r="DT24" s="619"/>
      <c r="DU24" s="619"/>
      <c r="DV24" s="620"/>
      <c r="DW24" s="623">
        <v>57</v>
      </c>
      <c r="DX24" s="624"/>
      <c r="DY24" s="624"/>
      <c r="DZ24" s="624"/>
      <c r="EA24" s="624"/>
      <c r="EB24" s="624"/>
      <c r="EC24" s="625"/>
    </row>
    <row r="25" spans="2:133" ht="11.25" customHeight="1" x14ac:dyDescent="0.2">
      <c r="B25" s="626" t="s">
        <v>294</v>
      </c>
      <c r="C25" s="627"/>
      <c r="D25" s="627"/>
      <c r="E25" s="627"/>
      <c r="F25" s="627"/>
      <c r="G25" s="627"/>
      <c r="H25" s="627"/>
      <c r="I25" s="627"/>
      <c r="J25" s="627"/>
      <c r="K25" s="627"/>
      <c r="L25" s="627"/>
      <c r="M25" s="627"/>
      <c r="N25" s="627"/>
      <c r="O25" s="627"/>
      <c r="P25" s="627"/>
      <c r="Q25" s="628"/>
      <c r="R25" s="629">
        <v>2382373</v>
      </c>
      <c r="S25" s="630"/>
      <c r="T25" s="630"/>
      <c r="U25" s="630"/>
      <c r="V25" s="630"/>
      <c r="W25" s="630"/>
      <c r="X25" s="630"/>
      <c r="Y25" s="631"/>
      <c r="Z25" s="632">
        <v>0.6</v>
      </c>
      <c r="AA25" s="632"/>
      <c r="AB25" s="632"/>
      <c r="AC25" s="632"/>
      <c r="AD25" s="633" t="s">
        <v>129</v>
      </c>
      <c r="AE25" s="633"/>
      <c r="AF25" s="633"/>
      <c r="AG25" s="633"/>
      <c r="AH25" s="633"/>
      <c r="AI25" s="633"/>
      <c r="AJ25" s="633"/>
      <c r="AK25" s="633"/>
      <c r="AL25" s="634" t="s">
        <v>129</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230</v>
      </c>
      <c r="BH25" s="630"/>
      <c r="BI25" s="630"/>
      <c r="BJ25" s="630"/>
      <c r="BK25" s="630"/>
      <c r="BL25" s="630"/>
      <c r="BM25" s="630"/>
      <c r="BN25" s="631"/>
      <c r="BO25" s="632" t="s">
        <v>129</v>
      </c>
      <c r="BP25" s="632"/>
      <c r="BQ25" s="632"/>
      <c r="BR25" s="632"/>
      <c r="BS25" s="633" t="s">
        <v>230</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79224912</v>
      </c>
      <c r="CS25" s="668"/>
      <c r="CT25" s="668"/>
      <c r="CU25" s="668"/>
      <c r="CV25" s="668"/>
      <c r="CW25" s="668"/>
      <c r="CX25" s="668"/>
      <c r="CY25" s="669"/>
      <c r="CZ25" s="634">
        <v>20.7</v>
      </c>
      <c r="DA25" s="663"/>
      <c r="DB25" s="663"/>
      <c r="DC25" s="670"/>
      <c r="DD25" s="638">
        <v>68450294</v>
      </c>
      <c r="DE25" s="668"/>
      <c r="DF25" s="668"/>
      <c r="DG25" s="668"/>
      <c r="DH25" s="668"/>
      <c r="DI25" s="668"/>
      <c r="DJ25" s="668"/>
      <c r="DK25" s="669"/>
      <c r="DL25" s="638">
        <v>67983813</v>
      </c>
      <c r="DM25" s="668"/>
      <c r="DN25" s="668"/>
      <c r="DO25" s="668"/>
      <c r="DP25" s="668"/>
      <c r="DQ25" s="668"/>
      <c r="DR25" s="668"/>
      <c r="DS25" s="668"/>
      <c r="DT25" s="668"/>
      <c r="DU25" s="668"/>
      <c r="DV25" s="669"/>
      <c r="DW25" s="634">
        <v>29.7</v>
      </c>
      <c r="DX25" s="663"/>
      <c r="DY25" s="663"/>
      <c r="DZ25" s="663"/>
      <c r="EA25" s="663"/>
      <c r="EB25" s="663"/>
      <c r="EC25" s="664"/>
    </row>
    <row r="26" spans="2:133" ht="11.25" customHeight="1" x14ac:dyDescent="0.2">
      <c r="B26" s="626" t="s">
        <v>297</v>
      </c>
      <c r="C26" s="627"/>
      <c r="D26" s="627"/>
      <c r="E26" s="627"/>
      <c r="F26" s="627"/>
      <c r="G26" s="627"/>
      <c r="H26" s="627"/>
      <c r="I26" s="627"/>
      <c r="J26" s="627"/>
      <c r="K26" s="627"/>
      <c r="L26" s="627"/>
      <c r="M26" s="627"/>
      <c r="N26" s="627"/>
      <c r="O26" s="627"/>
      <c r="P26" s="627"/>
      <c r="Q26" s="628"/>
      <c r="R26" s="629">
        <v>134</v>
      </c>
      <c r="S26" s="630"/>
      <c r="T26" s="630"/>
      <c r="U26" s="630"/>
      <c r="V26" s="630"/>
      <c r="W26" s="630"/>
      <c r="X26" s="630"/>
      <c r="Y26" s="631"/>
      <c r="Z26" s="632">
        <v>0</v>
      </c>
      <c r="AA26" s="632"/>
      <c r="AB26" s="632"/>
      <c r="AC26" s="632"/>
      <c r="AD26" s="633" t="s">
        <v>129</v>
      </c>
      <c r="AE26" s="633"/>
      <c r="AF26" s="633"/>
      <c r="AG26" s="633"/>
      <c r="AH26" s="633"/>
      <c r="AI26" s="633"/>
      <c r="AJ26" s="633"/>
      <c r="AK26" s="633"/>
      <c r="AL26" s="634" t="s">
        <v>129</v>
      </c>
      <c r="AM26" s="635"/>
      <c r="AN26" s="635"/>
      <c r="AO26" s="636"/>
      <c r="AP26" s="648" t="s">
        <v>298</v>
      </c>
      <c r="AQ26" s="678"/>
      <c r="AR26" s="678"/>
      <c r="AS26" s="678"/>
      <c r="AT26" s="678"/>
      <c r="AU26" s="678"/>
      <c r="AV26" s="678"/>
      <c r="AW26" s="678"/>
      <c r="AX26" s="678"/>
      <c r="AY26" s="678"/>
      <c r="AZ26" s="678"/>
      <c r="BA26" s="678"/>
      <c r="BB26" s="678"/>
      <c r="BC26" s="678"/>
      <c r="BD26" s="678"/>
      <c r="BE26" s="678"/>
      <c r="BF26" s="650"/>
      <c r="BG26" s="629" t="s">
        <v>230</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55280711</v>
      </c>
      <c r="CS26" s="630"/>
      <c r="CT26" s="630"/>
      <c r="CU26" s="630"/>
      <c r="CV26" s="630"/>
      <c r="CW26" s="630"/>
      <c r="CX26" s="630"/>
      <c r="CY26" s="631"/>
      <c r="CZ26" s="634">
        <v>14.4</v>
      </c>
      <c r="DA26" s="663"/>
      <c r="DB26" s="663"/>
      <c r="DC26" s="670"/>
      <c r="DD26" s="638">
        <v>45351925</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2">
      <c r="B27" s="626" t="s">
        <v>300</v>
      </c>
      <c r="C27" s="627"/>
      <c r="D27" s="627"/>
      <c r="E27" s="627"/>
      <c r="F27" s="627"/>
      <c r="G27" s="627"/>
      <c r="H27" s="627"/>
      <c r="I27" s="627"/>
      <c r="J27" s="627"/>
      <c r="K27" s="627"/>
      <c r="L27" s="627"/>
      <c r="M27" s="627"/>
      <c r="N27" s="627"/>
      <c r="O27" s="627"/>
      <c r="P27" s="627"/>
      <c r="Q27" s="628"/>
      <c r="R27" s="629">
        <v>216880729</v>
      </c>
      <c r="S27" s="630"/>
      <c r="T27" s="630"/>
      <c r="U27" s="630"/>
      <c r="V27" s="630"/>
      <c r="W27" s="630"/>
      <c r="X27" s="630"/>
      <c r="Y27" s="631"/>
      <c r="Z27" s="632">
        <v>55</v>
      </c>
      <c r="AA27" s="632"/>
      <c r="AB27" s="632"/>
      <c r="AC27" s="632"/>
      <c r="AD27" s="633">
        <v>207017196</v>
      </c>
      <c r="AE27" s="633"/>
      <c r="AF27" s="633"/>
      <c r="AG27" s="633"/>
      <c r="AH27" s="633"/>
      <c r="AI27" s="633"/>
      <c r="AJ27" s="633"/>
      <c r="AK27" s="633"/>
      <c r="AL27" s="634">
        <v>99</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145001157</v>
      </c>
      <c r="BH27" s="630"/>
      <c r="BI27" s="630"/>
      <c r="BJ27" s="630"/>
      <c r="BK27" s="630"/>
      <c r="BL27" s="630"/>
      <c r="BM27" s="630"/>
      <c r="BN27" s="631"/>
      <c r="BO27" s="632">
        <v>100</v>
      </c>
      <c r="BP27" s="632"/>
      <c r="BQ27" s="632"/>
      <c r="BR27" s="632"/>
      <c r="BS27" s="633" t="s">
        <v>137</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96461901</v>
      </c>
      <c r="CS27" s="668"/>
      <c r="CT27" s="668"/>
      <c r="CU27" s="668"/>
      <c r="CV27" s="668"/>
      <c r="CW27" s="668"/>
      <c r="CX27" s="668"/>
      <c r="CY27" s="669"/>
      <c r="CZ27" s="634">
        <v>25.2</v>
      </c>
      <c r="DA27" s="663"/>
      <c r="DB27" s="663"/>
      <c r="DC27" s="670"/>
      <c r="DD27" s="638">
        <v>26248206</v>
      </c>
      <c r="DE27" s="668"/>
      <c r="DF27" s="668"/>
      <c r="DG27" s="668"/>
      <c r="DH27" s="668"/>
      <c r="DI27" s="668"/>
      <c r="DJ27" s="668"/>
      <c r="DK27" s="669"/>
      <c r="DL27" s="638">
        <v>24800857</v>
      </c>
      <c r="DM27" s="668"/>
      <c r="DN27" s="668"/>
      <c r="DO27" s="668"/>
      <c r="DP27" s="668"/>
      <c r="DQ27" s="668"/>
      <c r="DR27" s="668"/>
      <c r="DS27" s="668"/>
      <c r="DT27" s="668"/>
      <c r="DU27" s="668"/>
      <c r="DV27" s="669"/>
      <c r="DW27" s="634">
        <v>10.8</v>
      </c>
      <c r="DX27" s="663"/>
      <c r="DY27" s="663"/>
      <c r="DZ27" s="663"/>
      <c r="EA27" s="663"/>
      <c r="EB27" s="663"/>
      <c r="EC27" s="664"/>
    </row>
    <row r="28" spans="2:133" ht="11.25" customHeight="1" x14ac:dyDescent="0.2">
      <c r="B28" s="626" t="s">
        <v>303</v>
      </c>
      <c r="C28" s="627"/>
      <c r="D28" s="627"/>
      <c r="E28" s="627"/>
      <c r="F28" s="627"/>
      <c r="G28" s="627"/>
      <c r="H28" s="627"/>
      <c r="I28" s="627"/>
      <c r="J28" s="627"/>
      <c r="K28" s="627"/>
      <c r="L28" s="627"/>
      <c r="M28" s="627"/>
      <c r="N28" s="627"/>
      <c r="O28" s="627"/>
      <c r="P28" s="627"/>
      <c r="Q28" s="628"/>
      <c r="R28" s="629">
        <v>438005</v>
      </c>
      <c r="S28" s="630"/>
      <c r="T28" s="630"/>
      <c r="U28" s="630"/>
      <c r="V28" s="630"/>
      <c r="W28" s="630"/>
      <c r="X28" s="630"/>
      <c r="Y28" s="631"/>
      <c r="Z28" s="632">
        <v>0.1</v>
      </c>
      <c r="AA28" s="632"/>
      <c r="AB28" s="632"/>
      <c r="AC28" s="632"/>
      <c r="AD28" s="633">
        <v>438005</v>
      </c>
      <c r="AE28" s="633"/>
      <c r="AF28" s="633"/>
      <c r="AG28" s="633"/>
      <c r="AH28" s="633"/>
      <c r="AI28" s="633"/>
      <c r="AJ28" s="633"/>
      <c r="AK28" s="633"/>
      <c r="AL28" s="634">
        <v>0.2</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38464025</v>
      </c>
      <c r="CS28" s="630"/>
      <c r="CT28" s="630"/>
      <c r="CU28" s="630"/>
      <c r="CV28" s="630"/>
      <c r="CW28" s="630"/>
      <c r="CX28" s="630"/>
      <c r="CY28" s="631"/>
      <c r="CZ28" s="634">
        <v>10</v>
      </c>
      <c r="DA28" s="663"/>
      <c r="DB28" s="663"/>
      <c r="DC28" s="670"/>
      <c r="DD28" s="638">
        <v>37880221</v>
      </c>
      <c r="DE28" s="630"/>
      <c r="DF28" s="630"/>
      <c r="DG28" s="630"/>
      <c r="DH28" s="630"/>
      <c r="DI28" s="630"/>
      <c r="DJ28" s="630"/>
      <c r="DK28" s="631"/>
      <c r="DL28" s="638">
        <v>37820242</v>
      </c>
      <c r="DM28" s="630"/>
      <c r="DN28" s="630"/>
      <c r="DO28" s="630"/>
      <c r="DP28" s="630"/>
      <c r="DQ28" s="630"/>
      <c r="DR28" s="630"/>
      <c r="DS28" s="630"/>
      <c r="DT28" s="630"/>
      <c r="DU28" s="630"/>
      <c r="DV28" s="631"/>
      <c r="DW28" s="634">
        <v>16.5</v>
      </c>
      <c r="DX28" s="663"/>
      <c r="DY28" s="663"/>
      <c r="DZ28" s="663"/>
      <c r="EA28" s="663"/>
      <c r="EB28" s="663"/>
      <c r="EC28" s="664"/>
    </row>
    <row r="29" spans="2:133" ht="11.25" customHeight="1" x14ac:dyDescent="0.2">
      <c r="B29" s="626" t="s">
        <v>305</v>
      </c>
      <c r="C29" s="627"/>
      <c r="D29" s="627"/>
      <c r="E29" s="627"/>
      <c r="F29" s="627"/>
      <c r="G29" s="627"/>
      <c r="H29" s="627"/>
      <c r="I29" s="627"/>
      <c r="J29" s="627"/>
      <c r="K29" s="627"/>
      <c r="L29" s="627"/>
      <c r="M29" s="627"/>
      <c r="N29" s="627"/>
      <c r="O29" s="627"/>
      <c r="P29" s="627"/>
      <c r="Q29" s="628"/>
      <c r="R29" s="629">
        <v>1061282</v>
      </c>
      <c r="S29" s="630"/>
      <c r="T29" s="630"/>
      <c r="U29" s="630"/>
      <c r="V29" s="630"/>
      <c r="W29" s="630"/>
      <c r="X29" s="630"/>
      <c r="Y29" s="631"/>
      <c r="Z29" s="632">
        <v>0.3</v>
      </c>
      <c r="AA29" s="632"/>
      <c r="AB29" s="632"/>
      <c r="AC29" s="632"/>
      <c r="AD29" s="633" t="s">
        <v>129</v>
      </c>
      <c r="AE29" s="633"/>
      <c r="AF29" s="633"/>
      <c r="AG29" s="633"/>
      <c r="AH29" s="633"/>
      <c r="AI29" s="633"/>
      <c r="AJ29" s="633"/>
      <c r="AK29" s="633"/>
      <c r="AL29" s="634" t="s">
        <v>230</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306</v>
      </c>
      <c r="CE29" s="673"/>
      <c r="CF29" s="644" t="s">
        <v>70</v>
      </c>
      <c r="CG29" s="645"/>
      <c r="CH29" s="645"/>
      <c r="CI29" s="645"/>
      <c r="CJ29" s="645"/>
      <c r="CK29" s="645"/>
      <c r="CL29" s="645"/>
      <c r="CM29" s="645"/>
      <c r="CN29" s="645"/>
      <c r="CO29" s="645"/>
      <c r="CP29" s="645"/>
      <c r="CQ29" s="646"/>
      <c r="CR29" s="629">
        <v>38464025</v>
      </c>
      <c r="CS29" s="668"/>
      <c r="CT29" s="668"/>
      <c r="CU29" s="668"/>
      <c r="CV29" s="668"/>
      <c r="CW29" s="668"/>
      <c r="CX29" s="668"/>
      <c r="CY29" s="669"/>
      <c r="CZ29" s="634">
        <v>10</v>
      </c>
      <c r="DA29" s="663"/>
      <c r="DB29" s="663"/>
      <c r="DC29" s="670"/>
      <c r="DD29" s="638">
        <v>37880221</v>
      </c>
      <c r="DE29" s="668"/>
      <c r="DF29" s="668"/>
      <c r="DG29" s="668"/>
      <c r="DH29" s="668"/>
      <c r="DI29" s="668"/>
      <c r="DJ29" s="668"/>
      <c r="DK29" s="669"/>
      <c r="DL29" s="638">
        <v>37820242</v>
      </c>
      <c r="DM29" s="668"/>
      <c r="DN29" s="668"/>
      <c r="DO29" s="668"/>
      <c r="DP29" s="668"/>
      <c r="DQ29" s="668"/>
      <c r="DR29" s="668"/>
      <c r="DS29" s="668"/>
      <c r="DT29" s="668"/>
      <c r="DU29" s="668"/>
      <c r="DV29" s="669"/>
      <c r="DW29" s="634">
        <v>16.5</v>
      </c>
      <c r="DX29" s="663"/>
      <c r="DY29" s="663"/>
      <c r="DZ29" s="663"/>
      <c r="EA29" s="663"/>
      <c r="EB29" s="663"/>
      <c r="EC29" s="664"/>
    </row>
    <row r="30" spans="2:133" ht="11.25" customHeight="1" x14ac:dyDescent="0.2">
      <c r="B30" s="626" t="s">
        <v>307</v>
      </c>
      <c r="C30" s="627"/>
      <c r="D30" s="627"/>
      <c r="E30" s="627"/>
      <c r="F30" s="627"/>
      <c r="G30" s="627"/>
      <c r="H30" s="627"/>
      <c r="I30" s="627"/>
      <c r="J30" s="627"/>
      <c r="K30" s="627"/>
      <c r="L30" s="627"/>
      <c r="M30" s="627"/>
      <c r="N30" s="627"/>
      <c r="O30" s="627"/>
      <c r="P30" s="627"/>
      <c r="Q30" s="628"/>
      <c r="R30" s="629">
        <v>2556665</v>
      </c>
      <c r="S30" s="630"/>
      <c r="T30" s="630"/>
      <c r="U30" s="630"/>
      <c r="V30" s="630"/>
      <c r="W30" s="630"/>
      <c r="X30" s="630"/>
      <c r="Y30" s="631"/>
      <c r="Z30" s="632">
        <v>0.6</v>
      </c>
      <c r="AA30" s="632"/>
      <c r="AB30" s="632"/>
      <c r="AC30" s="632"/>
      <c r="AD30" s="633">
        <v>556408</v>
      </c>
      <c r="AE30" s="633"/>
      <c r="AF30" s="633"/>
      <c r="AG30" s="633"/>
      <c r="AH30" s="633"/>
      <c r="AI30" s="633"/>
      <c r="AJ30" s="633"/>
      <c r="AK30" s="633"/>
      <c r="AL30" s="634">
        <v>0.3</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308</v>
      </c>
      <c r="BH30" s="682"/>
      <c r="BI30" s="682"/>
      <c r="BJ30" s="682"/>
      <c r="BK30" s="682"/>
      <c r="BL30" s="682"/>
      <c r="BM30" s="682"/>
      <c r="BN30" s="682"/>
      <c r="BO30" s="682"/>
      <c r="BP30" s="682"/>
      <c r="BQ30" s="683"/>
      <c r="BR30" s="608" t="s">
        <v>309</v>
      </c>
      <c r="BS30" s="682"/>
      <c r="BT30" s="682"/>
      <c r="BU30" s="682"/>
      <c r="BV30" s="682"/>
      <c r="BW30" s="682"/>
      <c r="BX30" s="682"/>
      <c r="BY30" s="682"/>
      <c r="BZ30" s="682"/>
      <c r="CA30" s="682"/>
      <c r="CB30" s="683"/>
      <c r="CD30" s="674"/>
      <c r="CE30" s="675"/>
      <c r="CF30" s="644" t="s">
        <v>310</v>
      </c>
      <c r="CG30" s="645"/>
      <c r="CH30" s="645"/>
      <c r="CI30" s="645"/>
      <c r="CJ30" s="645"/>
      <c r="CK30" s="645"/>
      <c r="CL30" s="645"/>
      <c r="CM30" s="645"/>
      <c r="CN30" s="645"/>
      <c r="CO30" s="645"/>
      <c r="CP30" s="645"/>
      <c r="CQ30" s="646"/>
      <c r="CR30" s="629">
        <v>37577203</v>
      </c>
      <c r="CS30" s="630"/>
      <c r="CT30" s="630"/>
      <c r="CU30" s="630"/>
      <c r="CV30" s="630"/>
      <c r="CW30" s="630"/>
      <c r="CX30" s="630"/>
      <c r="CY30" s="631"/>
      <c r="CZ30" s="634">
        <v>9.8000000000000007</v>
      </c>
      <c r="DA30" s="663"/>
      <c r="DB30" s="663"/>
      <c r="DC30" s="670"/>
      <c r="DD30" s="638">
        <v>37013965</v>
      </c>
      <c r="DE30" s="630"/>
      <c r="DF30" s="630"/>
      <c r="DG30" s="630"/>
      <c r="DH30" s="630"/>
      <c r="DI30" s="630"/>
      <c r="DJ30" s="630"/>
      <c r="DK30" s="631"/>
      <c r="DL30" s="638">
        <v>36954258</v>
      </c>
      <c r="DM30" s="630"/>
      <c r="DN30" s="630"/>
      <c r="DO30" s="630"/>
      <c r="DP30" s="630"/>
      <c r="DQ30" s="630"/>
      <c r="DR30" s="630"/>
      <c r="DS30" s="630"/>
      <c r="DT30" s="630"/>
      <c r="DU30" s="630"/>
      <c r="DV30" s="631"/>
      <c r="DW30" s="634">
        <v>16.100000000000001</v>
      </c>
      <c r="DX30" s="663"/>
      <c r="DY30" s="663"/>
      <c r="DZ30" s="663"/>
      <c r="EA30" s="663"/>
      <c r="EB30" s="663"/>
      <c r="EC30" s="664"/>
    </row>
    <row r="31" spans="2:133" ht="11.25" customHeight="1" x14ac:dyDescent="0.2">
      <c r="B31" s="626" t="s">
        <v>311</v>
      </c>
      <c r="C31" s="627"/>
      <c r="D31" s="627"/>
      <c r="E31" s="627"/>
      <c r="F31" s="627"/>
      <c r="G31" s="627"/>
      <c r="H31" s="627"/>
      <c r="I31" s="627"/>
      <c r="J31" s="627"/>
      <c r="K31" s="627"/>
      <c r="L31" s="627"/>
      <c r="M31" s="627"/>
      <c r="N31" s="627"/>
      <c r="O31" s="627"/>
      <c r="P31" s="627"/>
      <c r="Q31" s="628"/>
      <c r="R31" s="629">
        <v>1682822</v>
      </c>
      <c r="S31" s="630"/>
      <c r="T31" s="630"/>
      <c r="U31" s="630"/>
      <c r="V31" s="630"/>
      <c r="W31" s="630"/>
      <c r="X31" s="630"/>
      <c r="Y31" s="631"/>
      <c r="Z31" s="632">
        <v>0.4</v>
      </c>
      <c r="AA31" s="632"/>
      <c r="AB31" s="632"/>
      <c r="AC31" s="632"/>
      <c r="AD31" s="633">
        <v>37236</v>
      </c>
      <c r="AE31" s="633"/>
      <c r="AF31" s="633"/>
      <c r="AG31" s="633"/>
      <c r="AH31" s="633"/>
      <c r="AI31" s="633"/>
      <c r="AJ31" s="633"/>
      <c r="AK31" s="633"/>
      <c r="AL31" s="634">
        <v>0</v>
      </c>
      <c r="AM31" s="635"/>
      <c r="AN31" s="635"/>
      <c r="AO31" s="636"/>
      <c r="AP31" s="686" t="s">
        <v>312</v>
      </c>
      <c r="AQ31" s="687"/>
      <c r="AR31" s="687"/>
      <c r="AS31" s="687"/>
      <c r="AT31" s="692" t="s">
        <v>313</v>
      </c>
      <c r="AU31" s="217"/>
      <c r="AV31" s="217"/>
      <c r="AW31" s="217"/>
      <c r="AX31" s="615" t="s">
        <v>188</v>
      </c>
      <c r="AY31" s="616"/>
      <c r="AZ31" s="616"/>
      <c r="BA31" s="616"/>
      <c r="BB31" s="616"/>
      <c r="BC31" s="616"/>
      <c r="BD31" s="616"/>
      <c r="BE31" s="616"/>
      <c r="BF31" s="617"/>
      <c r="BG31" s="697">
        <v>99.5</v>
      </c>
      <c r="BH31" s="684"/>
      <c r="BI31" s="684"/>
      <c r="BJ31" s="684"/>
      <c r="BK31" s="684"/>
      <c r="BL31" s="684"/>
      <c r="BM31" s="624">
        <v>98.5</v>
      </c>
      <c r="BN31" s="684"/>
      <c r="BO31" s="684"/>
      <c r="BP31" s="684"/>
      <c r="BQ31" s="685"/>
      <c r="BR31" s="697">
        <v>98.8</v>
      </c>
      <c r="BS31" s="684"/>
      <c r="BT31" s="684"/>
      <c r="BU31" s="684"/>
      <c r="BV31" s="684"/>
      <c r="BW31" s="684"/>
      <c r="BX31" s="624">
        <v>97.9</v>
      </c>
      <c r="BY31" s="684"/>
      <c r="BZ31" s="684"/>
      <c r="CA31" s="684"/>
      <c r="CB31" s="685"/>
      <c r="CD31" s="674"/>
      <c r="CE31" s="675"/>
      <c r="CF31" s="644" t="s">
        <v>314</v>
      </c>
      <c r="CG31" s="645"/>
      <c r="CH31" s="645"/>
      <c r="CI31" s="645"/>
      <c r="CJ31" s="645"/>
      <c r="CK31" s="645"/>
      <c r="CL31" s="645"/>
      <c r="CM31" s="645"/>
      <c r="CN31" s="645"/>
      <c r="CO31" s="645"/>
      <c r="CP31" s="645"/>
      <c r="CQ31" s="646"/>
      <c r="CR31" s="629">
        <v>886822</v>
      </c>
      <c r="CS31" s="668"/>
      <c r="CT31" s="668"/>
      <c r="CU31" s="668"/>
      <c r="CV31" s="668"/>
      <c r="CW31" s="668"/>
      <c r="CX31" s="668"/>
      <c r="CY31" s="669"/>
      <c r="CZ31" s="634">
        <v>0.2</v>
      </c>
      <c r="DA31" s="663"/>
      <c r="DB31" s="663"/>
      <c r="DC31" s="670"/>
      <c r="DD31" s="638">
        <v>866256</v>
      </c>
      <c r="DE31" s="668"/>
      <c r="DF31" s="668"/>
      <c r="DG31" s="668"/>
      <c r="DH31" s="668"/>
      <c r="DI31" s="668"/>
      <c r="DJ31" s="668"/>
      <c r="DK31" s="669"/>
      <c r="DL31" s="638">
        <v>865984</v>
      </c>
      <c r="DM31" s="668"/>
      <c r="DN31" s="668"/>
      <c r="DO31" s="668"/>
      <c r="DP31" s="668"/>
      <c r="DQ31" s="668"/>
      <c r="DR31" s="668"/>
      <c r="DS31" s="668"/>
      <c r="DT31" s="668"/>
      <c r="DU31" s="668"/>
      <c r="DV31" s="669"/>
      <c r="DW31" s="634">
        <v>0.4</v>
      </c>
      <c r="DX31" s="663"/>
      <c r="DY31" s="663"/>
      <c r="DZ31" s="663"/>
      <c r="EA31" s="663"/>
      <c r="EB31" s="663"/>
      <c r="EC31" s="664"/>
    </row>
    <row r="32" spans="2:133" ht="11.25" customHeight="1" x14ac:dyDescent="0.2">
      <c r="B32" s="626" t="s">
        <v>315</v>
      </c>
      <c r="C32" s="627"/>
      <c r="D32" s="627"/>
      <c r="E32" s="627"/>
      <c r="F32" s="627"/>
      <c r="G32" s="627"/>
      <c r="H32" s="627"/>
      <c r="I32" s="627"/>
      <c r="J32" s="627"/>
      <c r="K32" s="627"/>
      <c r="L32" s="627"/>
      <c r="M32" s="627"/>
      <c r="N32" s="627"/>
      <c r="O32" s="627"/>
      <c r="P32" s="627"/>
      <c r="Q32" s="628"/>
      <c r="R32" s="629">
        <v>94136687</v>
      </c>
      <c r="S32" s="630"/>
      <c r="T32" s="630"/>
      <c r="U32" s="630"/>
      <c r="V32" s="630"/>
      <c r="W32" s="630"/>
      <c r="X32" s="630"/>
      <c r="Y32" s="631"/>
      <c r="Z32" s="632">
        <v>23.9</v>
      </c>
      <c r="AA32" s="632"/>
      <c r="AB32" s="632"/>
      <c r="AC32" s="632"/>
      <c r="AD32" s="633" t="s">
        <v>129</v>
      </c>
      <c r="AE32" s="633"/>
      <c r="AF32" s="633"/>
      <c r="AG32" s="633"/>
      <c r="AH32" s="633"/>
      <c r="AI32" s="633"/>
      <c r="AJ32" s="633"/>
      <c r="AK32" s="633"/>
      <c r="AL32" s="634" t="s">
        <v>230</v>
      </c>
      <c r="AM32" s="635"/>
      <c r="AN32" s="635"/>
      <c r="AO32" s="636"/>
      <c r="AP32" s="688"/>
      <c r="AQ32" s="689"/>
      <c r="AR32" s="689"/>
      <c r="AS32" s="689"/>
      <c r="AT32" s="693"/>
      <c r="AU32" s="216" t="s">
        <v>316</v>
      </c>
      <c r="AV32" s="216"/>
      <c r="AW32" s="216"/>
      <c r="AX32" s="626" t="s">
        <v>317</v>
      </c>
      <c r="AY32" s="627"/>
      <c r="AZ32" s="627"/>
      <c r="BA32" s="627"/>
      <c r="BB32" s="627"/>
      <c r="BC32" s="627"/>
      <c r="BD32" s="627"/>
      <c r="BE32" s="627"/>
      <c r="BF32" s="628"/>
      <c r="BG32" s="698">
        <v>99.3</v>
      </c>
      <c r="BH32" s="668"/>
      <c r="BI32" s="668"/>
      <c r="BJ32" s="668"/>
      <c r="BK32" s="668"/>
      <c r="BL32" s="668"/>
      <c r="BM32" s="635">
        <v>97.9</v>
      </c>
      <c r="BN32" s="695"/>
      <c r="BO32" s="695"/>
      <c r="BP32" s="695"/>
      <c r="BQ32" s="696"/>
      <c r="BR32" s="698">
        <v>98.3</v>
      </c>
      <c r="BS32" s="668"/>
      <c r="BT32" s="668"/>
      <c r="BU32" s="668"/>
      <c r="BV32" s="668"/>
      <c r="BW32" s="668"/>
      <c r="BX32" s="635">
        <v>96.8</v>
      </c>
      <c r="BY32" s="695"/>
      <c r="BZ32" s="695"/>
      <c r="CA32" s="695"/>
      <c r="CB32" s="696"/>
      <c r="CD32" s="676"/>
      <c r="CE32" s="677"/>
      <c r="CF32" s="644" t="s">
        <v>318</v>
      </c>
      <c r="CG32" s="645"/>
      <c r="CH32" s="645"/>
      <c r="CI32" s="645"/>
      <c r="CJ32" s="645"/>
      <c r="CK32" s="645"/>
      <c r="CL32" s="645"/>
      <c r="CM32" s="645"/>
      <c r="CN32" s="645"/>
      <c r="CO32" s="645"/>
      <c r="CP32" s="645"/>
      <c r="CQ32" s="646"/>
      <c r="CR32" s="629" t="s">
        <v>129</v>
      </c>
      <c r="CS32" s="630"/>
      <c r="CT32" s="630"/>
      <c r="CU32" s="630"/>
      <c r="CV32" s="630"/>
      <c r="CW32" s="630"/>
      <c r="CX32" s="630"/>
      <c r="CY32" s="631"/>
      <c r="CZ32" s="634" t="s">
        <v>230</v>
      </c>
      <c r="DA32" s="663"/>
      <c r="DB32" s="663"/>
      <c r="DC32" s="670"/>
      <c r="DD32" s="638" t="s">
        <v>137</v>
      </c>
      <c r="DE32" s="630"/>
      <c r="DF32" s="630"/>
      <c r="DG32" s="630"/>
      <c r="DH32" s="630"/>
      <c r="DI32" s="630"/>
      <c r="DJ32" s="630"/>
      <c r="DK32" s="631"/>
      <c r="DL32" s="638" t="s">
        <v>230</v>
      </c>
      <c r="DM32" s="630"/>
      <c r="DN32" s="630"/>
      <c r="DO32" s="630"/>
      <c r="DP32" s="630"/>
      <c r="DQ32" s="630"/>
      <c r="DR32" s="630"/>
      <c r="DS32" s="630"/>
      <c r="DT32" s="630"/>
      <c r="DU32" s="630"/>
      <c r="DV32" s="631"/>
      <c r="DW32" s="634" t="s">
        <v>129</v>
      </c>
      <c r="DX32" s="663"/>
      <c r="DY32" s="663"/>
      <c r="DZ32" s="663"/>
      <c r="EA32" s="663"/>
      <c r="EB32" s="663"/>
      <c r="EC32" s="664"/>
    </row>
    <row r="33" spans="2:133" ht="11.25" customHeight="1" x14ac:dyDescent="0.2">
      <c r="B33" s="665" t="s">
        <v>319</v>
      </c>
      <c r="C33" s="666"/>
      <c r="D33" s="666"/>
      <c r="E33" s="666"/>
      <c r="F33" s="666"/>
      <c r="G33" s="666"/>
      <c r="H33" s="666"/>
      <c r="I33" s="666"/>
      <c r="J33" s="666"/>
      <c r="K33" s="666"/>
      <c r="L33" s="666"/>
      <c r="M33" s="666"/>
      <c r="N33" s="666"/>
      <c r="O33" s="666"/>
      <c r="P33" s="666"/>
      <c r="Q33" s="667"/>
      <c r="R33" s="629">
        <v>326937</v>
      </c>
      <c r="S33" s="630"/>
      <c r="T33" s="630"/>
      <c r="U33" s="630"/>
      <c r="V33" s="630"/>
      <c r="W33" s="630"/>
      <c r="X33" s="630"/>
      <c r="Y33" s="631"/>
      <c r="Z33" s="632">
        <v>0.1</v>
      </c>
      <c r="AA33" s="632"/>
      <c r="AB33" s="632"/>
      <c r="AC33" s="632"/>
      <c r="AD33" s="633">
        <v>326937</v>
      </c>
      <c r="AE33" s="633"/>
      <c r="AF33" s="633"/>
      <c r="AG33" s="633"/>
      <c r="AH33" s="633"/>
      <c r="AI33" s="633"/>
      <c r="AJ33" s="633"/>
      <c r="AK33" s="633"/>
      <c r="AL33" s="634">
        <v>0.2</v>
      </c>
      <c r="AM33" s="635"/>
      <c r="AN33" s="635"/>
      <c r="AO33" s="636"/>
      <c r="AP33" s="690"/>
      <c r="AQ33" s="691"/>
      <c r="AR33" s="691"/>
      <c r="AS33" s="691"/>
      <c r="AT33" s="694"/>
      <c r="AU33" s="218"/>
      <c r="AV33" s="218"/>
      <c r="AW33" s="218"/>
      <c r="AX33" s="679" t="s">
        <v>320</v>
      </c>
      <c r="AY33" s="680"/>
      <c r="AZ33" s="680"/>
      <c r="BA33" s="680"/>
      <c r="BB33" s="680"/>
      <c r="BC33" s="680"/>
      <c r="BD33" s="680"/>
      <c r="BE33" s="680"/>
      <c r="BF33" s="681"/>
      <c r="BG33" s="699">
        <v>99.6</v>
      </c>
      <c r="BH33" s="700"/>
      <c r="BI33" s="700"/>
      <c r="BJ33" s="700"/>
      <c r="BK33" s="700"/>
      <c r="BL33" s="700"/>
      <c r="BM33" s="701">
        <v>99.1</v>
      </c>
      <c r="BN33" s="700"/>
      <c r="BO33" s="700"/>
      <c r="BP33" s="700"/>
      <c r="BQ33" s="702"/>
      <c r="BR33" s="699">
        <v>99.4</v>
      </c>
      <c r="BS33" s="700"/>
      <c r="BT33" s="700"/>
      <c r="BU33" s="700"/>
      <c r="BV33" s="700"/>
      <c r="BW33" s="700"/>
      <c r="BX33" s="701">
        <v>98.9</v>
      </c>
      <c r="BY33" s="700"/>
      <c r="BZ33" s="700"/>
      <c r="CA33" s="700"/>
      <c r="CB33" s="702"/>
      <c r="CD33" s="644" t="s">
        <v>321</v>
      </c>
      <c r="CE33" s="645"/>
      <c r="CF33" s="645"/>
      <c r="CG33" s="645"/>
      <c r="CH33" s="645"/>
      <c r="CI33" s="645"/>
      <c r="CJ33" s="645"/>
      <c r="CK33" s="645"/>
      <c r="CL33" s="645"/>
      <c r="CM33" s="645"/>
      <c r="CN33" s="645"/>
      <c r="CO33" s="645"/>
      <c r="CP33" s="645"/>
      <c r="CQ33" s="646"/>
      <c r="CR33" s="629">
        <v>120789900</v>
      </c>
      <c r="CS33" s="668"/>
      <c r="CT33" s="668"/>
      <c r="CU33" s="668"/>
      <c r="CV33" s="668"/>
      <c r="CW33" s="668"/>
      <c r="CX33" s="668"/>
      <c r="CY33" s="669"/>
      <c r="CZ33" s="634">
        <v>31.5</v>
      </c>
      <c r="DA33" s="663"/>
      <c r="DB33" s="663"/>
      <c r="DC33" s="670"/>
      <c r="DD33" s="638">
        <v>98417595</v>
      </c>
      <c r="DE33" s="668"/>
      <c r="DF33" s="668"/>
      <c r="DG33" s="668"/>
      <c r="DH33" s="668"/>
      <c r="DI33" s="668"/>
      <c r="DJ33" s="668"/>
      <c r="DK33" s="669"/>
      <c r="DL33" s="638">
        <v>71272312</v>
      </c>
      <c r="DM33" s="668"/>
      <c r="DN33" s="668"/>
      <c r="DO33" s="668"/>
      <c r="DP33" s="668"/>
      <c r="DQ33" s="668"/>
      <c r="DR33" s="668"/>
      <c r="DS33" s="668"/>
      <c r="DT33" s="668"/>
      <c r="DU33" s="668"/>
      <c r="DV33" s="669"/>
      <c r="DW33" s="634">
        <v>31.1</v>
      </c>
      <c r="DX33" s="663"/>
      <c r="DY33" s="663"/>
      <c r="DZ33" s="663"/>
      <c r="EA33" s="663"/>
      <c r="EB33" s="663"/>
      <c r="EC33" s="664"/>
    </row>
    <row r="34" spans="2:133" ht="11.25" customHeight="1" x14ac:dyDescent="0.2">
      <c r="B34" s="626" t="s">
        <v>322</v>
      </c>
      <c r="C34" s="627"/>
      <c r="D34" s="627"/>
      <c r="E34" s="627"/>
      <c r="F34" s="627"/>
      <c r="G34" s="627"/>
      <c r="H34" s="627"/>
      <c r="I34" s="627"/>
      <c r="J34" s="627"/>
      <c r="K34" s="627"/>
      <c r="L34" s="627"/>
      <c r="M34" s="627"/>
      <c r="N34" s="627"/>
      <c r="O34" s="627"/>
      <c r="P34" s="627"/>
      <c r="Q34" s="628"/>
      <c r="R34" s="629">
        <v>22230492</v>
      </c>
      <c r="S34" s="630"/>
      <c r="T34" s="630"/>
      <c r="U34" s="630"/>
      <c r="V34" s="630"/>
      <c r="W34" s="630"/>
      <c r="X34" s="630"/>
      <c r="Y34" s="631"/>
      <c r="Z34" s="632">
        <v>5.6</v>
      </c>
      <c r="AA34" s="632"/>
      <c r="AB34" s="632"/>
      <c r="AC34" s="632"/>
      <c r="AD34" s="633" t="s">
        <v>230</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52016874</v>
      </c>
      <c r="CS34" s="630"/>
      <c r="CT34" s="630"/>
      <c r="CU34" s="630"/>
      <c r="CV34" s="630"/>
      <c r="CW34" s="630"/>
      <c r="CX34" s="630"/>
      <c r="CY34" s="631"/>
      <c r="CZ34" s="634">
        <v>13.6</v>
      </c>
      <c r="DA34" s="663"/>
      <c r="DB34" s="663"/>
      <c r="DC34" s="670"/>
      <c r="DD34" s="638">
        <v>38954600</v>
      </c>
      <c r="DE34" s="630"/>
      <c r="DF34" s="630"/>
      <c r="DG34" s="630"/>
      <c r="DH34" s="630"/>
      <c r="DI34" s="630"/>
      <c r="DJ34" s="630"/>
      <c r="DK34" s="631"/>
      <c r="DL34" s="638">
        <v>32135400</v>
      </c>
      <c r="DM34" s="630"/>
      <c r="DN34" s="630"/>
      <c r="DO34" s="630"/>
      <c r="DP34" s="630"/>
      <c r="DQ34" s="630"/>
      <c r="DR34" s="630"/>
      <c r="DS34" s="630"/>
      <c r="DT34" s="630"/>
      <c r="DU34" s="630"/>
      <c r="DV34" s="631"/>
      <c r="DW34" s="634">
        <v>14</v>
      </c>
      <c r="DX34" s="663"/>
      <c r="DY34" s="663"/>
      <c r="DZ34" s="663"/>
      <c r="EA34" s="663"/>
      <c r="EB34" s="663"/>
      <c r="EC34" s="664"/>
    </row>
    <row r="35" spans="2:133" ht="11.25" customHeight="1" x14ac:dyDescent="0.2">
      <c r="B35" s="626" t="s">
        <v>324</v>
      </c>
      <c r="C35" s="627"/>
      <c r="D35" s="627"/>
      <c r="E35" s="627"/>
      <c r="F35" s="627"/>
      <c r="G35" s="627"/>
      <c r="H35" s="627"/>
      <c r="I35" s="627"/>
      <c r="J35" s="627"/>
      <c r="K35" s="627"/>
      <c r="L35" s="627"/>
      <c r="M35" s="627"/>
      <c r="N35" s="627"/>
      <c r="O35" s="627"/>
      <c r="P35" s="627"/>
      <c r="Q35" s="628"/>
      <c r="R35" s="629">
        <v>2002550</v>
      </c>
      <c r="S35" s="630"/>
      <c r="T35" s="630"/>
      <c r="U35" s="630"/>
      <c r="V35" s="630"/>
      <c r="W35" s="630"/>
      <c r="X35" s="630"/>
      <c r="Y35" s="631"/>
      <c r="Z35" s="632">
        <v>0.5</v>
      </c>
      <c r="AA35" s="632"/>
      <c r="AB35" s="632"/>
      <c r="AC35" s="632"/>
      <c r="AD35" s="633">
        <v>253052</v>
      </c>
      <c r="AE35" s="633"/>
      <c r="AF35" s="633"/>
      <c r="AG35" s="633"/>
      <c r="AH35" s="633"/>
      <c r="AI35" s="633"/>
      <c r="AJ35" s="633"/>
      <c r="AK35" s="633"/>
      <c r="AL35" s="634">
        <v>0.1</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6908169</v>
      </c>
      <c r="CS35" s="668"/>
      <c r="CT35" s="668"/>
      <c r="CU35" s="668"/>
      <c r="CV35" s="668"/>
      <c r="CW35" s="668"/>
      <c r="CX35" s="668"/>
      <c r="CY35" s="669"/>
      <c r="CZ35" s="634">
        <v>1.8</v>
      </c>
      <c r="DA35" s="663"/>
      <c r="DB35" s="663"/>
      <c r="DC35" s="670"/>
      <c r="DD35" s="638">
        <v>6791823</v>
      </c>
      <c r="DE35" s="668"/>
      <c r="DF35" s="668"/>
      <c r="DG35" s="668"/>
      <c r="DH35" s="668"/>
      <c r="DI35" s="668"/>
      <c r="DJ35" s="668"/>
      <c r="DK35" s="669"/>
      <c r="DL35" s="638">
        <v>6791823</v>
      </c>
      <c r="DM35" s="668"/>
      <c r="DN35" s="668"/>
      <c r="DO35" s="668"/>
      <c r="DP35" s="668"/>
      <c r="DQ35" s="668"/>
      <c r="DR35" s="668"/>
      <c r="DS35" s="668"/>
      <c r="DT35" s="668"/>
      <c r="DU35" s="668"/>
      <c r="DV35" s="669"/>
      <c r="DW35" s="634">
        <v>3</v>
      </c>
      <c r="DX35" s="663"/>
      <c r="DY35" s="663"/>
      <c r="DZ35" s="663"/>
      <c r="EA35" s="663"/>
      <c r="EB35" s="663"/>
      <c r="EC35" s="664"/>
    </row>
    <row r="36" spans="2:133" ht="11.25" customHeight="1" x14ac:dyDescent="0.2">
      <c r="B36" s="626" t="s">
        <v>328</v>
      </c>
      <c r="C36" s="627"/>
      <c r="D36" s="627"/>
      <c r="E36" s="627"/>
      <c r="F36" s="627"/>
      <c r="G36" s="627"/>
      <c r="H36" s="627"/>
      <c r="I36" s="627"/>
      <c r="J36" s="627"/>
      <c r="K36" s="627"/>
      <c r="L36" s="627"/>
      <c r="M36" s="627"/>
      <c r="N36" s="627"/>
      <c r="O36" s="627"/>
      <c r="P36" s="627"/>
      <c r="Q36" s="628"/>
      <c r="R36" s="629">
        <v>2642873</v>
      </c>
      <c r="S36" s="630"/>
      <c r="T36" s="630"/>
      <c r="U36" s="630"/>
      <c r="V36" s="630"/>
      <c r="W36" s="630"/>
      <c r="X36" s="630"/>
      <c r="Y36" s="631"/>
      <c r="Z36" s="632">
        <v>0.7</v>
      </c>
      <c r="AA36" s="632"/>
      <c r="AB36" s="632"/>
      <c r="AC36" s="632"/>
      <c r="AD36" s="633" t="s">
        <v>129</v>
      </c>
      <c r="AE36" s="633"/>
      <c r="AF36" s="633"/>
      <c r="AG36" s="633"/>
      <c r="AH36" s="633"/>
      <c r="AI36" s="633"/>
      <c r="AJ36" s="633"/>
      <c r="AK36" s="633"/>
      <c r="AL36" s="634" t="s">
        <v>230</v>
      </c>
      <c r="AM36" s="635"/>
      <c r="AN36" s="635"/>
      <c r="AO36" s="636"/>
      <c r="AP36" s="221"/>
      <c r="AQ36" s="703" t="s">
        <v>329</v>
      </c>
      <c r="AR36" s="704"/>
      <c r="AS36" s="704"/>
      <c r="AT36" s="704"/>
      <c r="AU36" s="704"/>
      <c r="AV36" s="704"/>
      <c r="AW36" s="704"/>
      <c r="AX36" s="704"/>
      <c r="AY36" s="705"/>
      <c r="AZ36" s="618">
        <v>33854500</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3580460</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21873789</v>
      </c>
      <c r="CS36" s="630"/>
      <c r="CT36" s="630"/>
      <c r="CU36" s="630"/>
      <c r="CV36" s="630"/>
      <c r="CW36" s="630"/>
      <c r="CX36" s="630"/>
      <c r="CY36" s="631"/>
      <c r="CZ36" s="634">
        <v>5.7</v>
      </c>
      <c r="DA36" s="663"/>
      <c r="DB36" s="663"/>
      <c r="DC36" s="670"/>
      <c r="DD36" s="638">
        <v>18188325</v>
      </c>
      <c r="DE36" s="630"/>
      <c r="DF36" s="630"/>
      <c r="DG36" s="630"/>
      <c r="DH36" s="630"/>
      <c r="DI36" s="630"/>
      <c r="DJ36" s="630"/>
      <c r="DK36" s="631"/>
      <c r="DL36" s="638">
        <v>11844428</v>
      </c>
      <c r="DM36" s="630"/>
      <c r="DN36" s="630"/>
      <c r="DO36" s="630"/>
      <c r="DP36" s="630"/>
      <c r="DQ36" s="630"/>
      <c r="DR36" s="630"/>
      <c r="DS36" s="630"/>
      <c r="DT36" s="630"/>
      <c r="DU36" s="630"/>
      <c r="DV36" s="631"/>
      <c r="DW36" s="634">
        <v>5.2</v>
      </c>
      <c r="DX36" s="663"/>
      <c r="DY36" s="663"/>
      <c r="DZ36" s="663"/>
      <c r="EA36" s="663"/>
      <c r="EB36" s="663"/>
      <c r="EC36" s="664"/>
    </row>
    <row r="37" spans="2:133" ht="11.25" customHeight="1" x14ac:dyDescent="0.2">
      <c r="B37" s="626" t="s">
        <v>332</v>
      </c>
      <c r="C37" s="627"/>
      <c r="D37" s="627"/>
      <c r="E37" s="627"/>
      <c r="F37" s="627"/>
      <c r="G37" s="627"/>
      <c r="H37" s="627"/>
      <c r="I37" s="627"/>
      <c r="J37" s="627"/>
      <c r="K37" s="627"/>
      <c r="L37" s="627"/>
      <c r="M37" s="627"/>
      <c r="N37" s="627"/>
      <c r="O37" s="627"/>
      <c r="P37" s="627"/>
      <c r="Q37" s="628"/>
      <c r="R37" s="629">
        <v>3549129</v>
      </c>
      <c r="S37" s="630"/>
      <c r="T37" s="630"/>
      <c r="U37" s="630"/>
      <c r="V37" s="630"/>
      <c r="W37" s="630"/>
      <c r="X37" s="630"/>
      <c r="Y37" s="631"/>
      <c r="Z37" s="632">
        <v>0.9</v>
      </c>
      <c r="AA37" s="632"/>
      <c r="AB37" s="632"/>
      <c r="AC37" s="632"/>
      <c r="AD37" s="633" t="s">
        <v>129</v>
      </c>
      <c r="AE37" s="633"/>
      <c r="AF37" s="633"/>
      <c r="AG37" s="633"/>
      <c r="AH37" s="633"/>
      <c r="AI37" s="633"/>
      <c r="AJ37" s="633"/>
      <c r="AK37" s="633"/>
      <c r="AL37" s="634" t="s">
        <v>230</v>
      </c>
      <c r="AM37" s="635"/>
      <c r="AN37" s="635"/>
      <c r="AO37" s="636"/>
      <c r="AQ37" s="707" t="s">
        <v>333</v>
      </c>
      <c r="AR37" s="708"/>
      <c r="AS37" s="708"/>
      <c r="AT37" s="708"/>
      <c r="AU37" s="708"/>
      <c r="AV37" s="708"/>
      <c r="AW37" s="708"/>
      <c r="AX37" s="708"/>
      <c r="AY37" s="709"/>
      <c r="AZ37" s="629">
        <v>5606066</v>
      </c>
      <c r="BA37" s="630"/>
      <c r="BB37" s="630"/>
      <c r="BC37" s="630"/>
      <c r="BD37" s="668"/>
      <c r="BE37" s="668"/>
      <c r="BF37" s="696"/>
      <c r="BG37" s="644" t="s">
        <v>334</v>
      </c>
      <c r="BH37" s="645"/>
      <c r="BI37" s="645"/>
      <c r="BJ37" s="645"/>
      <c r="BK37" s="645"/>
      <c r="BL37" s="645"/>
      <c r="BM37" s="645"/>
      <c r="BN37" s="645"/>
      <c r="BO37" s="645"/>
      <c r="BP37" s="645"/>
      <c r="BQ37" s="645"/>
      <c r="BR37" s="645"/>
      <c r="BS37" s="645"/>
      <c r="BT37" s="645"/>
      <c r="BU37" s="646"/>
      <c r="BV37" s="629">
        <v>3346542</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274069</v>
      </c>
      <c r="CS37" s="668"/>
      <c r="CT37" s="668"/>
      <c r="CU37" s="668"/>
      <c r="CV37" s="668"/>
      <c r="CW37" s="668"/>
      <c r="CX37" s="668"/>
      <c r="CY37" s="669"/>
      <c r="CZ37" s="634">
        <v>0.1</v>
      </c>
      <c r="DA37" s="663"/>
      <c r="DB37" s="663"/>
      <c r="DC37" s="670"/>
      <c r="DD37" s="638">
        <v>128991</v>
      </c>
      <c r="DE37" s="668"/>
      <c r="DF37" s="668"/>
      <c r="DG37" s="668"/>
      <c r="DH37" s="668"/>
      <c r="DI37" s="668"/>
      <c r="DJ37" s="668"/>
      <c r="DK37" s="669"/>
      <c r="DL37" s="638">
        <v>128991</v>
      </c>
      <c r="DM37" s="668"/>
      <c r="DN37" s="668"/>
      <c r="DO37" s="668"/>
      <c r="DP37" s="668"/>
      <c r="DQ37" s="668"/>
      <c r="DR37" s="668"/>
      <c r="DS37" s="668"/>
      <c r="DT37" s="668"/>
      <c r="DU37" s="668"/>
      <c r="DV37" s="669"/>
      <c r="DW37" s="634">
        <v>0.1</v>
      </c>
      <c r="DX37" s="663"/>
      <c r="DY37" s="663"/>
      <c r="DZ37" s="663"/>
      <c r="EA37" s="663"/>
      <c r="EB37" s="663"/>
      <c r="EC37" s="664"/>
    </row>
    <row r="38" spans="2:133" ht="11.25" customHeight="1" x14ac:dyDescent="0.2">
      <c r="B38" s="626" t="s">
        <v>336</v>
      </c>
      <c r="C38" s="627"/>
      <c r="D38" s="627"/>
      <c r="E38" s="627"/>
      <c r="F38" s="627"/>
      <c r="G38" s="627"/>
      <c r="H38" s="627"/>
      <c r="I38" s="627"/>
      <c r="J38" s="627"/>
      <c r="K38" s="627"/>
      <c r="L38" s="627"/>
      <c r="M38" s="627"/>
      <c r="N38" s="627"/>
      <c r="O38" s="627"/>
      <c r="P38" s="627"/>
      <c r="Q38" s="628"/>
      <c r="R38" s="629">
        <v>10986714</v>
      </c>
      <c r="S38" s="630"/>
      <c r="T38" s="630"/>
      <c r="U38" s="630"/>
      <c r="V38" s="630"/>
      <c r="W38" s="630"/>
      <c r="X38" s="630"/>
      <c r="Y38" s="631"/>
      <c r="Z38" s="632">
        <v>2.8</v>
      </c>
      <c r="AA38" s="632"/>
      <c r="AB38" s="632"/>
      <c r="AC38" s="632"/>
      <c r="AD38" s="633" t="s">
        <v>129</v>
      </c>
      <c r="AE38" s="633"/>
      <c r="AF38" s="633"/>
      <c r="AG38" s="633"/>
      <c r="AH38" s="633"/>
      <c r="AI38" s="633"/>
      <c r="AJ38" s="633"/>
      <c r="AK38" s="633"/>
      <c r="AL38" s="634" t="s">
        <v>230</v>
      </c>
      <c r="AM38" s="635"/>
      <c r="AN38" s="635"/>
      <c r="AO38" s="636"/>
      <c r="AQ38" s="707" t="s">
        <v>337</v>
      </c>
      <c r="AR38" s="708"/>
      <c r="AS38" s="708"/>
      <c r="AT38" s="708"/>
      <c r="AU38" s="708"/>
      <c r="AV38" s="708"/>
      <c r="AW38" s="708"/>
      <c r="AX38" s="708"/>
      <c r="AY38" s="709"/>
      <c r="AZ38" s="629">
        <v>2787060</v>
      </c>
      <c r="BA38" s="630"/>
      <c r="BB38" s="630"/>
      <c r="BC38" s="630"/>
      <c r="BD38" s="668"/>
      <c r="BE38" s="668"/>
      <c r="BF38" s="696"/>
      <c r="BG38" s="644" t="s">
        <v>338</v>
      </c>
      <c r="BH38" s="645"/>
      <c r="BI38" s="645"/>
      <c r="BJ38" s="645"/>
      <c r="BK38" s="645"/>
      <c r="BL38" s="645"/>
      <c r="BM38" s="645"/>
      <c r="BN38" s="645"/>
      <c r="BO38" s="645"/>
      <c r="BP38" s="645"/>
      <c r="BQ38" s="645"/>
      <c r="BR38" s="645"/>
      <c r="BS38" s="645"/>
      <c r="BT38" s="645"/>
      <c r="BU38" s="646"/>
      <c r="BV38" s="629">
        <v>98015</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25101937</v>
      </c>
      <c r="CS38" s="630"/>
      <c r="CT38" s="630"/>
      <c r="CU38" s="630"/>
      <c r="CV38" s="630"/>
      <c r="CW38" s="630"/>
      <c r="CX38" s="630"/>
      <c r="CY38" s="631"/>
      <c r="CZ38" s="634">
        <v>6.5</v>
      </c>
      <c r="DA38" s="663"/>
      <c r="DB38" s="663"/>
      <c r="DC38" s="670"/>
      <c r="DD38" s="638">
        <v>20319340</v>
      </c>
      <c r="DE38" s="630"/>
      <c r="DF38" s="630"/>
      <c r="DG38" s="630"/>
      <c r="DH38" s="630"/>
      <c r="DI38" s="630"/>
      <c r="DJ38" s="630"/>
      <c r="DK38" s="631"/>
      <c r="DL38" s="638">
        <v>19450018</v>
      </c>
      <c r="DM38" s="630"/>
      <c r="DN38" s="630"/>
      <c r="DO38" s="630"/>
      <c r="DP38" s="630"/>
      <c r="DQ38" s="630"/>
      <c r="DR38" s="630"/>
      <c r="DS38" s="630"/>
      <c r="DT38" s="630"/>
      <c r="DU38" s="630"/>
      <c r="DV38" s="631"/>
      <c r="DW38" s="634">
        <v>8.5</v>
      </c>
      <c r="DX38" s="663"/>
      <c r="DY38" s="663"/>
      <c r="DZ38" s="663"/>
      <c r="EA38" s="663"/>
      <c r="EB38" s="663"/>
      <c r="EC38" s="664"/>
    </row>
    <row r="39" spans="2:133" ht="11.25" customHeight="1" x14ac:dyDescent="0.2">
      <c r="B39" s="626" t="s">
        <v>340</v>
      </c>
      <c r="C39" s="627"/>
      <c r="D39" s="627"/>
      <c r="E39" s="627"/>
      <c r="F39" s="627"/>
      <c r="G39" s="627"/>
      <c r="H39" s="627"/>
      <c r="I39" s="627"/>
      <c r="J39" s="627"/>
      <c r="K39" s="627"/>
      <c r="L39" s="627"/>
      <c r="M39" s="627"/>
      <c r="N39" s="627"/>
      <c r="O39" s="627"/>
      <c r="P39" s="627"/>
      <c r="Q39" s="628"/>
      <c r="R39" s="629">
        <v>6644829</v>
      </c>
      <c r="S39" s="630"/>
      <c r="T39" s="630"/>
      <c r="U39" s="630"/>
      <c r="V39" s="630"/>
      <c r="W39" s="630"/>
      <c r="X39" s="630"/>
      <c r="Y39" s="631"/>
      <c r="Z39" s="632">
        <v>1.7</v>
      </c>
      <c r="AA39" s="632"/>
      <c r="AB39" s="632"/>
      <c r="AC39" s="632"/>
      <c r="AD39" s="633">
        <v>474166</v>
      </c>
      <c r="AE39" s="633"/>
      <c r="AF39" s="633"/>
      <c r="AG39" s="633"/>
      <c r="AH39" s="633"/>
      <c r="AI39" s="633"/>
      <c r="AJ39" s="633"/>
      <c r="AK39" s="633"/>
      <c r="AL39" s="634">
        <v>0.2</v>
      </c>
      <c r="AM39" s="635"/>
      <c r="AN39" s="635"/>
      <c r="AO39" s="636"/>
      <c r="AQ39" s="707" t="s">
        <v>341</v>
      </c>
      <c r="AR39" s="708"/>
      <c r="AS39" s="708"/>
      <c r="AT39" s="708"/>
      <c r="AU39" s="708"/>
      <c r="AV39" s="708"/>
      <c r="AW39" s="708"/>
      <c r="AX39" s="708"/>
      <c r="AY39" s="709"/>
      <c r="AZ39" s="629">
        <v>491936</v>
      </c>
      <c r="BA39" s="630"/>
      <c r="BB39" s="630"/>
      <c r="BC39" s="630"/>
      <c r="BD39" s="668"/>
      <c r="BE39" s="668"/>
      <c r="BF39" s="696"/>
      <c r="BG39" s="644" t="s">
        <v>342</v>
      </c>
      <c r="BH39" s="645"/>
      <c r="BI39" s="645"/>
      <c r="BJ39" s="645"/>
      <c r="BK39" s="645"/>
      <c r="BL39" s="645"/>
      <c r="BM39" s="645"/>
      <c r="BN39" s="645"/>
      <c r="BO39" s="645"/>
      <c r="BP39" s="645"/>
      <c r="BQ39" s="645"/>
      <c r="BR39" s="645"/>
      <c r="BS39" s="645"/>
      <c r="BT39" s="645"/>
      <c r="BU39" s="646"/>
      <c r="BV39" s="629">
        <v>150046</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13703470</v>
      </c>
      <c r="CS39" s="668"/>
      <c r="CT39" s="668"/>
      <c r="CU39" s="668"/>
      <c r="CV39" s="668"/>
      <c r="CW39" s="668"/>
      <c r="CX39" s="668"/>
      <c r="CY39" s="669"/>
      <c r="CZ39" s="634">
        <v>3.6</v>
      </c>
      <c r="DA39" s="663"/>
      <c r="DB39" s="663"/>
      <c r="DC39" s="670"/>
      <c r="DD39" s="638">
        <v>13096953</v>
      </c>
      <c r="DE39" s="668"/>
      <c r="DF39" s="668"/>
      <c r="DG39" s="668"/>
      <c r="DH39" s="668"/>
      <c r="DI39" s="668"/>
      <c r="DJ39" s="668"/>
      <c r="DK39" s="669"/>
      <c r="DL39" s="638" t="s">
        <v>230</v>
      </c>
      <c r="DM39" s="668"/>
      <c r="DN39" s="668"/>
      <c r="DO39" s="668"/>
      <c r="DP39" s="668"/>
      <c r="DQ39" s="668"/>
      <c r="DR39" s="668"/>
      <c r="DS39" s="668"/>
      <c r="DT39" s="668"/>
      <c r="DU39" s="668"/>
      <c r="DV39" s="669"/>
      <c r="DW39" s="634" t="s">
        <v>230</v>
      </c>
      <c r="DX39" s="663"/>
      <c r="DY39" s="663"/>
      <c r="DZ39" s="663"/>
      <c r="EA39" s="663"/>
      <c r="EB39" s="663"/>
      <c r="EC39" s="664"/>
    </row>
    <row r="40" spans="2:133" ht="11.25" customHeight="1" x14ac:dyDescent="0.2">
      <c r="B40" s="626" t="s">
        <v>344</v>
      </c>
      <c r="C40" s="627"/>
      <c r="D40" s="627"/>
      <c r="E40" s="627"/>
      <c r="F40" s="627"/>
      <c r="G40" s="627"/>
      <c r="H40" s="627"/>
      <c r="I40" s="627"/>
      <c r="J40" s="627"/>
      <c r="K40" s="627"/>
      <c r="L40" s="627"/>
      <c r="M40" s="627"/>
      <c r="N40" s="627"/>
      <c r="O40" s="627"/>
      <c r="P40" s="627"/>
      <c r="Q40" s="628"/>
      <c r="R40" s="629">
        <v>29461800</v>
      </c>
      <c r="S40" s="630"/>
      <c r="T40" s="630"/>
      <c r="U40" s="630"/>
      <c r="V40" s="630"/>
      <c r="W40" s="630"/>
      <c r="X40" s="630"/>
      <c r="Y40" s="631"/>
      <c r="Z40" s="632">
        <v>7.5</v>
      </c>
      <c r="AA40" s="632"/>
      <c r="AB40" s="632"/>
      <c r="AC40" s="632"/>
      <c r="AD40" s="633" t="s">
        <v>129</v>
      </c>
      <c r="AE40" s="633"/>
      <c r="AF40" s="633"/>
      <c r="AG40" s="633"/>
      <c r="AH40" s="633"/>
      <c r="AI40" s="633"/>
      <c r="AJ40" s="633"/>
      <c r="AK40" s="633"/>
      <c r="AL40" s="634" t="s">
        <v>129</v>
      </c>
      <c r="AM40" s="635"/>
      <c r="AN40" s="635"/>
      <c r="AO40" s="636"/>
      <c r="AQ40" s="707" t="s">
        <v>345</v>
      </c>
      <c r="AR40" s="708"/>
      <c r="AS40" s="708"/>
      <c r="AT40" s="708"/>
      <c r="AU40" s="708"/>
      <c r="AV40" s="708"/>
      <c r="AW40" s="708"/>
      <c r="AX40" s="708"/>
      <c r="AY40" s="709"/>
      <c r="AZ40" s="629">
        <v>124692</v>
      </c>
      <c r="BA40" s="630"/>
      <c r="BB40" s="630"/>
      <c r="BC40" s="630"/>
      <c r="BD40" s="668"/>
      <c r="BE40" s="668"/>
      <c r="BF40" s="696"/>
      <c r="BG40" s="710" t="s">
        <v>346</v>
      </c>
      <c r="BH40" s="711"/>
      <c r="BI40" s="711"/>
      <c r="BJ40" s="711"/>
      <c r="BK40" s="711"/>
      <c r="BL40" s="222"/>
      <c r="BM40" s="645" t="s">
        <v>347</v>
      </c>
      <c r="BN40" s="645"/>
      <c r="BO40" s="645"/>
      <c r="BP40" s="645"/>
      <c r="BQ40" s="645"/>
      <c r="BR40" s="645"/>
      <c r="BS40" s="645"/>
      <c r="BT40" s="645"/>
      <c r="BU40" s="646"/>
      <c r="BV40" s="629">
        <v>113</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1185661</v>
      </c>
      <c r="CS40" s="630"/>
      <c r="CT40" s="630"/>
      <c r="CU40" s="630"/>
      <c r="CV40" s="630"/>
      <c r="CW40" s="630"/>
      <c r="CX40" s="630"/>
      <c r="CY40" s="631"/>
      <c r="CZ40" s="634">
        <v>0.3</v>
      </c>
      <c r="DA40" s="663"/>
      <c r="DB40" s="663"/>
      <c r="DC40" s="670"/>
      <c r="DD40" s="638">
        <v>1066554</v>
      </c>
      <c r="DE40" s="630"/>
      <c r="DF40" s="630"/>
      <c r="DG40" s="630"/>
      <c r="DH40" s="630"/>
      <c r="DI40" s="630"/>
      <c r="DJ40" s="630"/>
      <c r="DK40" s="631"/>
      <c r="DL40" s="638">
        <v>1050643</v>
      </c>
      <c r="DM40" s="630"/>
      <c r="DN40" s="630"/>
      <c r="DO40" s="630"/>
      <c r="DP40" s="630"/>
      <c r="DQ40" s="630"/>
      <c r="DR40" s="630"/>
      <c r="DS40" s="630"/>
      <c r="DT40" s="630"/>
      <c r="DU40" s="630"/>
      <c r="DV40" s="631"/>
      <c r="DW40" s="634">
        <v>0.5</v>
      </c>
      <c r="DX40" s="663"/>
      <c r="DY40" s="663"/>
      <c r="DZ40" s="663"/>
      <c r="EA40" s="663"/>
      <c r="EB40" s="663"/>
      <c r="EC40" s="664"/>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350</v>
      </c>
      <c r="AR41" s="708"/>
      <c r="AS41" s="708"/>
      <c r="AT41" s="708"/>
      <c r="AU41" s="708"/>
      <c r="AV41" s="708"/>
      <c r="AW41" s="708"/>
      <c r="AX41" s="708"/>
      <c r="AY41" s="709"/>
      <c r="AZ41" s="629">
        <v>5117960</v>
      </c>
      <c r="BA41" s="630"/>
      <c r="BB41" s="630"/>
      <c r="BC41" s="630"/>
      <c r="BD41" s="668"/>
      <c r="BE41" s="668"/>
      <c r="BF41" s="696"/>
      <c r="BG41" s="710"/>
      <c r="BH41" s="711"/>
      <c r="BI41" s="711"/>
      <c r="BJ41" s="711"/>
      <c r="BK41" s="711"/>
      <c r="BL41" s="222"/>
      <c r="BM41" s="645" t="s">
        <v>351</v>
      </c>
      <c r="BN41" s="645"/>
      <c r="BO41" s="645"/>
      <c r="BP41" s="645"/>
      <c r="BQ41" s="645"/>
      <c r="BR41" s="645"/>
      <c r="BS41" s="645"/>
      <c r="BT41" s="645"/>
      <c r="BU41" s="646"/>
      <c r="BV41" s="629" t="s">
        <v>129</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129</v>
      </c>
      <c r="DA41" s="663"/>
      <c r="DB41" s="663"/>
      <c r="DC41" s="670"/>
      <c r="DD41" s="638" t="s">
        <v>230</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230</v>
      </c>
      <c r="AA42" s="632"/>
      <c r="AB42" s="632"/>
      <c r="AC42" s="632"/>
      <c r="AD42" s="633" t="s">
        <v>129</v>
      </c>
      <c r="AE42" s="633"/>
      <c r="AF42" s="633"/>
      <c r="AG42" s="633"/>
      <c r="AH42" s="633"/>
      <c r="AI42" s="633"/>
      <c r="AJ42" s="633"/>
      <c r="AK42" s="633"/>
      <c r="AL42" s="634" t="s">
        <v>129</v>
      </c>
      <c r="AM42" s="635"/>
      <c r="AN42" s="635"/>
      <c r="AO42" s="636"/>
      <c r="AQ42" s="714" t="s">
        <v>354</v>
      </c>
      <c r="AR42" s="715"/>
      <c r="AS42" s="715"/>
      <c r="AT42" s="715"/>
      <c r="AU42" s="715"/>
      <c r="AV42" s="715"/>
      <c r="AW42" s="715"/>
      <c r="AX42" s="715"/>
      <c r="AY42" s="716"/>
      <c r="AZ42" s="723">
        <v>19726786</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349</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48311727</v>
      </c>
      <c r="CS42" s="668"/>
      <c r="CT42" s="668"/>
      <c r="CU42" s="668"/>
      <c r="CV42" s="668"/>
      <c r="CW42" s="668"/>
      <c r="CX42" s="668"/>
      <c r="CY42" s="669"/>
      <c r="CZ42" s="634">
        <v>12.6</v>
      </c>
      <c r="DA42" s="663"/>
      <c r="DB42" s="663"/>
      <c r="DC42" s="670"/>
      <c r="DD42" s="638">
        <v>20123187</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357</v>
      </c>
      <c r="C43" s="627"/>
      <c r="D43" s="627"/>
      <c r="E43" s="627"/>
      <c r="F43" s="627"/>
      <c r="G43" s="627"/>
      <c r="H43" s="627"/>
      <c r="I43" s="627"/>
      <c r="J43" s="627"/>
      <c r="K43" s="627"/>
      <c r="L43" s="627"/>
      <c r="M43" s="627"/>
      <c r="N43" s="627"/>
      <c r="O43" s="627"/>
      <c r="P43" s="627"/>
      <c r="Q43" s="628"/>
      <c r="R43" s="629">
        <v>20090400</v>
      </c>
      <c r="S43" s="630"/>
      <c r="T43" s="630"/>
      <c r="U43" s="630"/>
      <c r="V43" s="630"/>
      <c r="W43" s="630"/>
      <c r="X43" s="630"/>
      <c r="Y43" s="631"/>
      <c r="Z43" s="632">
        <v>5.0999999999999996</v>
      </c>
      <c r="AA43" s="632"/>
      <c r="AB43" s="632"/>
      <c r="AC43" s="632"/>
      <c r="AD43" s="633" t="s">
        <v>137</v>
      </c>
      <c r="AE43" s="633"/>
      <c r="AF43" s="633"/>
      <c r="AG43" s="633"/>
      <c r="AH43" s="633"/>
      <c r="AI43" s="633"/>
      <c r="AJ43" s="633"/>
      <c r="AK43" s="633"/>
      <c r="AL43" s="634" t="s">
        <v>137</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1301663</v>
      </c>
      <c r="CS43" s="668"/>
      <c r="CT43" s="668"/>
      <c r="CU43" s="668"/>
      <c r="CV43" s="668"/>
      <c r="CW43" s="668"/>
      <c r="CX43" s="668"/>
      <c r="CY43" s="669"/>
      <c r="CZ43" s="634">
        <v>0.3</v>
      </c>
      <c r="DA43" s="663"/>
      <c r="DB43" s="663"/>
      <c r="DC43" s="670"/>
      <c r="DD43" s="638">
        <v>1301663</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9" t="s">
        <v>359</v>
      </c>
      <c r="C44" s="680"/>
      <c r="D44" s="680"/>
      <c r="E44" s="680"/>
      <c r="F44" s="680"/>
      <c r="G44" s="680"/>
      <c r="H44" s="680"/>
      <c r="I44" s="680"/>
      <c r="J44" s="680"/>
      <c r="K44" s="680"/>
      <c r="L44" s="680"/>
      <c r="M44" s="680"/>
      <c r="N44" s="680"/>
      <c r="O44" s="680"/>
      <c r="P44" s="680"/>
      <c r="Q44" s="681"/>
      <c r="R44" s="723">
        <v>394601514</v>
      </c>
      <c r="S44" s="724"/>
      <c r="T44" s="724"/>
      <c r="U44" s="724"/>
      <c r="V44" s="724"/>
      <c r="W44" s="724"/>
      <c r="X44" s="724"/>
      <c r="Y44" s="725"/>
      <c r="Z44" s="726">
        <v>100</v>
      </c>
      <c r="AA44" s="726"/>
      <c r="AB44" s="726"/>
      <c r="AC44" s="726"/>
      <c r="AD44" s="727">
        <v>209103000</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45842169</v>
      </c>
      <c r="CS44" s="630"/>
      <c r="CT44" s="630"/>
      <c r="CU44" s="630"/>
      <c r="CV44" s="630"/>
      <c r="CW44" s="630"/>
      <c r="CX44" s="630"/>
      <c r="CY44" s="631"/>
      <c r="CZ44" s="634">
        <v>12</v>
      </c>
      <c r="DA44" s="635"/>
      <c r="DB44" s="635"/>
      <c r="DC44" s="647"/>
      <c r="DD44" s="638">
        <v>19260639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21064824</v>
      </c>
      <c r="CS45" s="668"/>
      <c r="CT45" s="668"/>
      <c r="CU45" s="668"/>
      <c r="CV45" s="668"/>
      <c r="CW45" s="668"/>
      <c r="CX45" s="668"/>
      <c r="CY45" s="669"/>
      <c r="CZ45" s="634">
        <v>5.5</v>
      </c>
      <c r="DA45" s="663"/>
      <c r="DB45" s="663"/>
      <c r="DC45" s="670"/>
      <c r="DD45" s="638">
        <v>4417819</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23304104</v>
      </c>
      <c r="CS46" s="630"/>
      <c r="CT46" s="630"/>
      <c r="CU46" s="630"/>
      <c r="CV46" s="630"/>
      <c r="CW46" s="630"/>
      <c r="CX46" s="630"/>
      <c r="CY46" s="631"/>
      <c r="CZ46" s="634">
        <v>6.1</v>
      </c>
      <c r="DA46" s="635"/>
      <c r="DB46" s="635"/>
      <c r="DC46" s="647"/>
      <c r="DD46" s="638">
        <v>14455483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2469558</v>
      </c>
      <c r="CS47" s="668"/>
      <c r="CT47" s="668"/>
      <c r="CU47" s="668"/>
      <c r="CV47" s="668"/>
      <c r="CW47" s="668"/>
      <c r="CX47" s="668"/>
      <c r="CY47" s="669"/>
      <c r="CZ47" s="634">
        <v>0.6</v>
      </c>
      <c r="DA47" s="663"/>
      <c r="DB47" s="663"/>
      <c r="DC47" s="670"/>
      <c r="DD47" s="638">
        <v>862548</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368</v>
      </c>
      <c r="CE49" s="680"/>
      <c r="CF49" s="680"/>
      <c r="CG49" s="680"/>
      <c r="CH49" s="680"/>
      <c r="CI49" s="680"/>
      <c r="CJ49" s="680"/>
      <c r="CK49" s="680"/>
      <c r="CL49" s="680"/>
      <c r="CM49" s="680"/>
      <c r="CN49" s="680"/>
      <c r="CO49" s="680"/>
      <c r="CP49" s="680"/>
      <c r="CQ49" s="681"/>
      <c r="CR49" s="723">
        <v>383252465</v>
      </c>
      <c r="CS49" s="700"/>
      <c r="CT49" s="700"/>
      <c r="CU49" s="700"/>
      <c r="CV49" s="700"/>
      <c r="CW49" s="700"/>
      <c r="CX49" s="700"/>
      <c r="CY49" s="737"/>
      <c r="CZ49" s="728">
        <v>100</v>
      </c>
      <c r="DA49" s="738"/>
      <c r="DB49" s="738"/>
      <c r="DC49" s="739"/>
      <c r="DD49" s="740">
        <v>251119503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75" sqref="B75:P75"/>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391</v>
      </c>
      <c r="C7" s="778"/>
      <c r="D7" s="778"/>
      <c r="E7" s="778"/>
      <c r="F7" s="778"/>
      <c r="G7" s="778"/>
      <c r="H7" s="778"/>
      <c r="I7" s="778"/>
      <c r="J7" s="778"/>
      <c r="K7" s="778"/>
      <c r="L7" s="778"/>
      <c r="M7" s="778"/>
      <c r="N7" s="778"/>
      <c r="O7" s="778"/>
      <c r="P7" s="779"/>
      <c r="Q7" s="780">
        <v>394573</v>
      </c>
      <c r="R7" s="781"/>
      <c r="S7" s="781"/>
      <c r="T7" s="781"/>
      <c r="U7" s="781"/>
      <c r="V7" s="781">
        <v>383396</v>
      </c>
      <c r="W7" s="781"/>
      <c r="X7" s="781"/>
      <c r="Y7" s="781"/>
      <c r="Z7" s="781"/>
      <c r="AA7" s="781">
        <v>11177</v>
      </c>
      <c r="AB7" s="781"/>
      <c r="AC7" s="781"/>
      <c r="AD7" s="781"/>
      <c r="AE7" s="782"/>
      <c r="AF7" s="783">
        <v>7137</v>
      </c>
      <c r="AG7" s="784"/>
      <c r="AH7" s="784"/>
      <c r="AI7" s="784"/>
      <c r="AJ7" s="785"/>
      <c r="AK7" s="786">
        <v>64</v>
      </c>
      <c r="AL7" s="787"/>
      <c r="AM7" s="787"/>
      <c r="AN7" s="787"/>
      <c r="AO7" s="787"/>
      <c r="AP7" s="787">
        <v>281946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598</v>
      </c>
      <c r="BT7" s="775"/>
      <c r="BU7" s="775"/>
      <c r="BV7" s="775"/>
      <c r="BW7" s="775"/>
      <c r="BX7" s="775"/>
      <c r="BY7" s="775"/>
      <c r="BZ7" s="775"/>
      <c r="CA7" s="775"/>
      <c r="CB7" s="775"/>
      <c r="CC7" s="775"/>
      <c r="CD7" s="775"/>
      <c r="CE7" s="775"/>
      <c r="CF7" s="775"/>
      <c r="CG7" s="790"/>
      <c r="CH7" s="771">
        <v>3</v>
      </c>
      <c r="CI7" s="772"/>
      <c r="CJ7" s="772"/>
      <c r="CK7" s="772"/>
      <c r="CL7" s="773"/>
      <c r="CM7" s="771">
        <v>415</v>
      </c>
      <c r="CN7" s="772"/>
      <c r="CO7" s="772"/>
      <c r="CP7" s="772"/>
      <c r="CQ7" s="773"/>
      <c r="CR7" s="771">
        <v>150</v>
      </c>
      <c r="CS7" s="772"/>
      <c r="CT7" s="772"/>
      <c r="CU7" s="772"/>
      <c r="CV7" s="773"/>
      <c r="CW7" s="771">
        <v>5</v>
      </c>
      <c r="CX7" s="772"/>
      <c r="CY7" s="772"/>
      <c r="CZ7" s="772"/>
      <c r="DA7" s="773"/>
      <c r="DB7" s="771" t="s">
        <v>610</v>
      </c>
      <c r="DC7" s="772"/>
      <c r="DD7" s="772"/>
      <c r="DE7" s="772"/>
      <c r="DF7" s="773"/>
      <c r="DG7" s="771" t="s">
        <v>610</v>
      </c>
      <c r="DH7" s="772"/>
      <c r="DI7" s="772"/>
      <c r="DJ7" s="772"/>
      <c r="DK7" s="773"/>
      <c r="DL7" s="771" t="s">
        <v>610</v>
      </c>
      <c r="DM7" s="772"/>
      <c r="DN7" s="772"/>
      <c r="DO7" s="772"/>
      <c r="DP7" s="773"/>
      <c r="DQ7" s="771" t="s">
        <v>610</v>
      </c>
      <c r="DR7" s="772"/>
      <c r="DS7" s="772"/>
      <c r="DT7" s="772"/>
      <c r="DU7" s="773"/>
      <c r="DV7" s="774"/>
      <c r="DW7" s="775"/>
      <c r="DX7" s="775"/>
      <c r="DY7" s="775"/>
      <c r="DZ7" s="776"/>
      <c r="EA7" s="237"/>
    </row>
    <row r="8" spans="1:131" s="238" customFormat="1" ht="26.25" customHeight="1" x14ac:dyDescent="0.2">
      <c r="A8" s="241">
        <v>2</v>
      </c>
      <c r="B8" s="808" t="s">
        <v>392</v>
      </c>
      <c r="C8" s="809"/>
      <c r="D8" s="809"/>
      <c r="E8" s="809"/>
      <c r="F8" s="809"/>
      <c r="G8" s="809"/>
      <c r="H8" s="809"/>
      <c r="I8" s="809"/>
      <c r="J8" s="809"/>
      <c r="K8" s="809"/>
      <c r="L8" s="809"/>
      <c r="M8" s="809"/>
      <c r="N8" s="809"/>
      <c r="O8" s="809"/>
      <c r="P8" s="810"/>
      <c r="Q8" s="811">
        <v>267</v>
      </c>
      <c r="R8" s="812"/>
      <c r="S8" s="812"/>
      <c r="T8" s="812"/>
      <c r="U8" s="812"/>
      <c r="V8" s="812">
        <v>110</v>
      </c>
      <c r="W8" s="812"/>
      <c r="X8" s="812"/>
      <c r="Y8" s="812"/>
      <c r="Z8" s="812"/>
      <c r="AA8" s="812">
        <v>157</v>
      </c>
      <c r="AB8" s="812"/>
      <c r="AC8" s="812"/>
      <c r="AD8" s="812"/>
      <c r="AE8" s="813"/>
      <c r="AF8" s="814">
        <v>81</v>
      </c>
      <c r="AG8" s="815"/>
      <c r="AH8" s="815"/>
      <c r="AI8" s="815"/>
      <c r="AJ8" s="816"/>
      <c r="AK8" s="797">
        <v>3</v>
      </c>
      <c r="AL8" s="798"/>
      <c r="AM8" s="798"/>
      <c r="AN8" s="798"/>
      <c r="AO8" s="798"/>
      <c r="AP8" s="798">
        <v>974</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599</v>
      </c>
      <c r="BT8" s="802"/>
      <c r="BU8" s="802"/>
      <c r="BV8" s="802"/>
      <c r="BW8" s="802"/>
      <c r="BX8" s="802"/>
      <c r="BY8" s="802"/>
      <c r="BZ8" s="802"/>
      <c r="CA8" s="802"/>
      <c r="CB8" s="802"/>
      <c r="CC8" s="802"/>
      <c r="CD8" s="802"/>
      <c r="CE8" s="802"/>
      <c r="CF8" s="802"/>
      <c r="CG8" s="803"/>
      <c r="CH8" s="804">
        <v>103</v>
      </c>
      <c r="CI8" s="805"/>
      <c r="CJ8" s="805"/>
      <c r="CK8" s="805"/>
      <c r="CL8" s="806"/>
      <c r="CM8" s="804">
        <v>3295</v>
      </c>
      <c r="CN8" s="805"/>
      <c r="CO8" s="805"/>
      <c r="CP8" s="805"/>
      <c r="CQ8" s="806"/>
      <c r="CR8" s="804">
        <v>2000</v>
      </c>
      <c r="CS8" s="805"/>
      <c r="CT8" s="805"/>
      <c r="CU8" s="805"/>
      <c r="CV8" s="806"/>
      <c r="CW8" s="804" t="s">
        <v>610</v>
      </c>
      <c r="CX8" s="805"/>
      <c r="CY8" s="805"/>
      <c r="CZ8" s="805"/>
      <c r="DA8" s="806"/>
      <c r="DB8" s="804" t="s">
        <v>610</v>
      </c>
      <c r="DC8" s="805"/>
      <c r="DD8" s="805"/>
      <c r="DE8" s="805"/>
      <c r="DF8" s="806"/>
      <c r="DG8" s="804" t="s">
        <v>610</v>
      </c>
      <c r="DH8" s="805"/>
      <c r="DI8" s="805"/>
      <c r="DJ8" s="805"/>
      <c r="DK8" s="806"/>
      <c r="DL8" s="804" t="s">
        <v>610</v>
      </c>
      <c r="DM8" s="805"/>
      <c r="DN8" s="805"/>
      <c r="DO8" s="805"/>
      <c r="DP8" s="806"/>
      <c r="DQ8" s="804" t="s">
        <v>610</v>
      </c>
      <c r="DR8" s="805"/>
      <c r="DS8" s="805"/>
      <c r="DT8" s="805"/>
      <c r="DU8" s="806"/>
      <c r="DV8" s="801"/>
      <c r="DW8" s="802"/>
      <c r="DX8" s="802"/>
      <c r="DY8" s="802"/>
      <c r="DZ8" s="807"/>
      <c r="EA8" s="237"/>
    </row>
    <row r="9" spans="1:131" s="238" customFormat="1" ht="26.25" customHeight="1" x14ac:dyDescent="0.2">
      <c r="A9" s="241">
        <v>3</v>
      </c>
      <c r="B9" s="808" t="s">
        <v>393</v>
      </c>
      <c r="C9" s="809"/>
      <c r="D9" s="809"/>
      <c r="E9" s="809"/>
      <c r="F9" s="809"/>
      <c r="G9" s="809"/>
      <c r="H9" s="809"/>
      <c r="I9" s="809"/>
      <c r="J9" s="809"/>
      <c r="K9" s="809"/>
      <c r="L9" s="809"/>
      <c r="M9" s="809"/>
      <c r="N9" s="809"/>
      <c r="O9" s="809"/>
      <c r="P9" s="810"/>
      <c r="Q9" s="811">
        <v>45</v>
      </c>
      <c r="R9" s="812"/>
      <c r="S9" s="812"/>
      <c r="T9" s="812"/>
      <c r="U9" s="812"/>
      <c r="V9" s="812">
        <v>45</v>
      </c>
      <c r="W9" s="812"/>
      <c r="X9" s="812"/>
      <c r="Y9" s="812"/>
      <c r="Z9" s="812"/>
      <c r="AA9" s="812">
        <v>0</v>
      </c>
      <c r="AB9" s="812"/>
      <c r="AC9" s="812"/>
      <c r="AD9" s="812"/>
      <c r="AE9" s="813"/>
      <c r="AF9" s="814" t="s">
        <v>129</v>
      </c>
      <c r="AG9" s="815"/>
      <c r="AH9" s="815"/>
      <c r="AI9" s="815"/>
      <c r="AJ9" s="816"/>
      <c r="AK9" s="797" t="s">
        <v>610</v>
      </c>
      <c r="AL9" s="798"/>
      <c r="AM9" s="798"/>
      <c r="AN9" s="798"/>
      <c r="AO9" s="798"/>
      <c r="AP9" s="798" t="s">
        <v>610</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600</v>
      </c>
      <c r="BT9" s="802"/>
      <c r="BU9" s="802"/>
      <c r="BV9" s="802"/>
      <c r="BW9" s="802"/>
      <c r="BX9" s="802"/>
      <c r="BY9" s="802"/>
      <c r="BZ9" s="802"/>
      <c r="CA9" s="802"/>
      <c r="CB9" s="802"/>
      <c r="CC9" s="802"/>
      <c r="CD9" s="802"/>
      <c r="CE9" s="802"/>
      <c r="CF9" s="802"/>
      <c r="CG9" s="803"/>
      <c r="CH9" s="804">
        <v>6</v>
      </c>
      <c r="CI9" s="805"/>
      <c r="CJ9" s="805"/>
      <c r="CK9" s="805"/>
      <c r="CL9" s="806"/>
      <c r="CM9" s="804">
        <v>1509</v>
      </c>
      <c r="CN9" s="805"/>
      <c r="CO9" s="805"/>
      <c r="CP9" s="805"/>
      <c r="CQ9" s="806"/>
      <c r="CR9" s="804" t="s">
        <v>610</v>
      </c>
      <c r="CS9" s="805"/>
      <c r="CT9" s="805"/>
      <c r="CU9" s="805"/>
      <c r="CV9" s="806"/>
      <c r="CW9" s="804">
        <v>205</v>
      </c>
      <c r="CX9" s="805"/>
      <c r="CY9" s="805"/>
      <c r="CZ9" s="805"/>
      <c r="DA9" s="806"/>
      <c r="DB9" s="804" t="s">
        <v>610</v>
      </c>
      <c r="DC9" s="805"/>
      <c r="DD9" s="805"/>
      <c r="DE9" s="805"/>
      <c r="DF9" s="806"/>
      <c r="DG9" s="804" t="s">
        <v>610</v>
      </c>
      <c r="DH9" s="805"/>
      <c r="DI9" s="805"/>
      <c r="DJ9" s="805"/>
      <c r="DK9" s="806"/>
      <c r="DL9" s="804" t="s">
        <v>610</v>
      </c>
      <c r="DM9" s="805"/>
      <c r="DN9" s="805"/>
      <c r="DO9" s="805"/>
      <c r="DP9" s="806"/>
      <c r="DQ9" s="804" t="s">
        <v>610</v>
      </c>
      <c r="DR9" s="805"/>
      <c r="DS9" s="805"/>
      <c r="DT9" s="805"/>
      <c r="DU9" s="806"/>
      <c r="DV9" s="801"/>
      <c r="DW9" s="802"/>
      <c r="DX9" s="802"/>
      <c r="DY9" s="802"/>
      <c r="DZ9" s="807"/>
      <c r="EA9" s="237"/>
    </row>
    <row r="10" spans="1:131" s="238" customFormat="1" ht="26.25" customHeight="1" x14ac:dyDescent="0.2">
      <c r="A10" s="241">
        <v>4</v>
      </c>
      <c r="B10" s="808" t="s">
        <v>394</v>
      </c>
      <c r="C10" s="809"/>
      <c r="D10" s="809"/>
      <c r="E10" s="809"/>
      <c r="F10" s="809"/>
      <c r="G10" s="809"/>
      <c r="H10" s="809"/>
      <c r="I10" s="809"/>
      <c r="J10" s="809"/>
      <c r="K10" s="809"/>
      <c r="L10" s="809"/>
      <c r="M10" s="809"/>
      <c r="N10" s="809"/>
      <c r="O10" s="809"/>
      <c r="P10" s="810"/>
      <c r="Q10" s="811">
        <v>85</v>
      </c>
      <c r="R10" s="812"/>
      <c r="S10" s="812"/>
      <c r="T10" s="812"/>
      <c r="U10" s="812"/>
      <c r="V10" s="812">
        <v>72</v>
      </c>
      <c r="W10" s="812"/>
      <c r="X10" s="812"/>
      <c r="Y10" s="812"/>
      <c r="Z10" s="812"/>
      <c r="AA10" s="812">
        <v>13</v>
      </c>
      <c r="AB10" s="812"/>
      <c r="AC10" s="812"/>
      <c r="AD10" s="812"/>
      <c r="AE10" s="813"/>
      <c r="AF10" s="814">
        <v>13</v>
      </c>
      <c r="AG10" s="815"/>
      <c r="AH10" s="815"/>
      <c r="AI10" s="815"/>
      <c r="AJ10" s="816"/>
      <c r="AK10" s="797" t="s">
        <v>610</v>
      </c>
      <c r="AL10" s="798"/>
      <c r="AM10" s="798"/>
      <c r="AN10" s="798"/>
      <c r="AO10" s="798"/>
      <c r="AP10" s="798" t="s">
        <v>610</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601</v>
      </c>
      <c r="BT10" s="802"/>
      <c r="BU10" s="802"/>
      <c r="BV10" s="802"/>
      <c r="BW10" s="802"/>
      <c r="BX10" s="802"/>
      <c r="BY10" s="802"/>
      <c r="BZ10" s="802"/>
      <c r="CA10" s="802"/>
      <c r="CB10" s="802"/>
      <c r="CC10" s="802"/>
      <c r="CD10" s="802"/>
      <c r="CE10" s="802"/>
      <c r="CF10" s="802"/>
      <c r="CG10" s="803"/>
      <c r="CH10" s="804">
        <v>14</v>
      </c>
      <c r="CI10" s="805"/>
      <c r="CJ10" s="805"/>
      <c r="CK10" s="805"/>
      <c r="CL10" s="806"/>
      <c r="CM10" s="804">
        <v>222</v>
      </c>
      <c r="CN10" s="805"/>
      <c r="CO10" s="805"/>
      <c r="CP10" s="805"/>
      <c r="CQ10" s="806"/>
      <c r="CR10" s="804" t="s">
        <v>610</v>
      </c>
      <c r="CS10" s="805"/>
      <c r="CT10" s="805"/>
      <c r="CU10" s="805"/>
      <c r="CV10" s="806"/>
      <c r="CW10" s="804">
        <v>63</v>
      </c>
      <c r="CX10" s="805"/>
      <c r="CY10" s="805"/>
      <c r="CZ10" s="805"/>
      <c r="DA10" s="806"/>
      <c r="DB10" s="804" t="s">
        <v>610</v>
      </c>
      <c r="DC10" s="805"/>
      <c r="DD10" s="805"/>
      <c r="DE10" s="805"/>
      <c r="DF10" s="806"/>
      <c r="DG10" s="804" t="s">
        <v>610</v>
      </c>
      <c r="DH10" s="805"/>
      <c r="DI10" s="805"/>
      <c r="DJ10" s="805"/>
      <c r="DK10" s="806"/>
      <c r="DL10" s="804" t="s">
        <v>610</v>
      </c>
      <c r="DM10" s="805"/>
      <c r="DN10" s="805"/>
      <c r="DO10" s="805"/>
      <c r="DP10" s="806"/>
      <c r="DQ10" s="804" t="s">
        <v>610</v>
      </c>
      <c r="DR10" s="805"/>
      <c r="DS10" s="805"/>
      <c r="DT10" s="805"/>
      <c r="DU10" s="806"/>
      <c r="DV10" s="801"/>
      <c r="DW10" s="802"/>
      <c r="DX10" s="802"/>
      <c r="DY10" s="802"/>
      <c r="DZ10" s="807"/>
      <c r="EA10" s="237"/>
    </row>
    <row r="11" spans="1:131" s="238" customFormat="1" ht="26.25" customHeight="1" x14ac:dyDescent="0.2">
      <c r="A11" s="241">
        <v>5</v>
      </c>
      <c r="B11" s="808" t="s">
        <v>395</v>
      </c>
      <c r="C11" s="809"/>
      <c r="D11" s="809"/>
      <c r="E11" s="809"/>
      <c r="F11" s="809"/>
      <c r="G11" s="809"/>
      <c r="H11" s="809"/>
      <c r="I11" s="809"/>
      <c r="J11" s="809"/>
      <c r="K11" s="809"/>
      <c r="L11" s="809"/>
      <c r="M11" s="809"/>
      <c r="N11" s="809"/>
      <c r="O11" s="809"/>
      <c r="P11" s="810"/>
      <c r="Q11" s="811">
        <v>5</v>
      </c>
      <c r="R11" s="812"/>
      <c r="S11" s="812"/>
      <c r="T11" s="812"/>
      <c r="U11" s="812"/>
      <c r="V11" s="812">
        <v>3</v>
      </c>
      <c r="W11" s="812"/>
      <c r="X11" s="812"/>
      <c r="Y11" s="812"/>
      <c r="Z11" s="812"/>
      <c r="AA11" s="812">
        <v>2</v>
      </c>
      <c r="AB11" s="812"/>
      <c r="AC11" s="812"/>
      <c r="AD11" s="812"/>
      <c r="AE11" s="813"/>
      <c r="AF11" s="814">
        <v>2</v>
      </c>
      <c r="AG11" s="815"/>
      <c r="AH11" s="815"/>
      <c r="AI11" s="815"/>
      <c r="AJ11" s="816"/>
      <c r="AK11" s="797">
        <v>3</v>
      </c>
      <c r="AL11" s="798"/>
      <c r="AM11" s="798"/>
      <c r="AN11" s="798"/>
      <c r="AO11" s="798"/>
      <c r="AP11" s="798" t="s">
        <v>610</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602</v>
      </c>
      <c r="BT11" s="802"/>
      <c r="BU11" s="802"/>
      <c r="BV11" s="802"/>
      <c r="BW11" s="802"/>
      <c r="BX11" s="802"/>
      <c r="BY11" s="802"/>
      <c r="BZ11" s="802"/>
      <c r="CA11" s="802"/>
      <c r="CB11" s="802"/>
      <c r="CC11" s="802"/>
      <c r="CD11" s="802"/>
      <c r="CE11" s="802"/>
      <c r="CF11" s="802"/>
      <c r="CG11" s="803"/>
      <c r="CH11" s="804">
        <v>73</v>
      </c>
      <c r="CI11" s="805"/>
      <c r="CJ11" s="805"/>
      <c r="CK11" s="805"/>
      <c r="CL11" s="806"/>
      <c r="CM11" s="804">
        <v>477</v>
      </c>
      <c r="CN11" s="805"/>
      <c r="CO11" s="805"/>
      <c r="CP11" s="805"/>
      <c r="CQ11" s="806"/>
      <c r="CR11" s="804">
        <v>3</v>
      </c>
      <c r="CS11" s="805"/>
      <c r="CT11" s="805"/>
      <c r="CU11" s="805"/>
      <c r="CV11" s="806"/>
      <c r="CW11" s="804">
        <v>0</v>
      </c>
      <c r="CX11" s="805"/>
      <c r="CY11" s="805"/>
      <c r="CZ11" s="805"/>
      <c r="DA11" s="806"/>
      <c r="DB11" s="804" t="s">
        <v>610</v>
      </c>
      <c r="DC11" s="805"/>
      <c r="DD11" s="805"/>
      <c r="DE11" s="805"/>
      <c r="DF11" s="806"/>
      <c r="DG11" s="804" t="s">
        <v>610</v>
      </c>
      <c r="DH11" s="805"/>
      <c r="DI11" s="805"/>
      <c r="DJ11" s="805"/>
      <c r="DK11" s="806"/>
      <c r="DL11" s="804" t="s">
        <v>610</v>
      </c>
      <c r="DM11" s="805"/>
      <c r="DN11" s="805"/>
      <c r="DO11" s="805"/>
      <c r="DP11" s="806"/>
      <c r="DQ11" s="804" t="s">
        <v>610</v>
      </c>
      <c r="DR11" s="805"/>
      <c r="DS11" s="805"/>
      <c r="DT11" s="805"/>
      <c r="DU11" s="806"/>
      <c r="DV11" s="801"/>
      <c r="DW11" s="802"/>
      <c r="DX11" s="802"/>
      <c r="DY11" s="802"/>
      <c r="DZ11" s="807"/>
      <c r="EA11" s="237"/>
    </row>
    <row r="12" spans="1:131" s="238" customFormat="1" ht="26.25" customHeight="1" x14ac:dyDescent="0.2">
      <c r="A12" s="241">
        <v>6</v>
      </c>
      <c r="B12" s="808" t="s">
        <v>396</v>
      </c>
      <c r="C12" s="809"/>
      <c r="D12" s="809"/>
      <c r="E12" s="809"/>
      <c r="F12" s="809"/>
      <c r="G12" s="809"/>
      <c r="H12" s="809"/>
      <c r="I12" s="809"/>
      <c r="J12" s="809"/>
      <c r="K12" s="809"/>
      <c r="L12" s="809"/>
      <c r="M12" s="809"/>
      <c r="N12" s="809"/>
      <c r="O12" s="809"/>
      <c r="P12" s="810"/>
      <c r="Q12" s="811">
        <v>48500</v>
      </c>
      <c r="R12" s="812"/>
      <c r="S12" s="812"/>
      <c r="T12" s="812"/>
      <c r="U12" s="812"/>
      <c r="V12" s="812">
        <v>48500</v>
      </c>
      <c r="W12" s="812"/>
      <c r="X12" s="812"/>
      <c r="Y12" s="812"/>
      <c r="Z12" s="812"/>
      <c r="AA12" s="812">
        <v>0</v>
      </c>
      <c r="AB12" s="812"/>
      <c r="AC12" s="812"/>
      <c r="AD12" s="812"/>
      <c r="AE12" s="813"/>
      <c r="AF12" s="814" t="s">
        <v>129</v>
      </c>
      <c r="AG12" s="815"/>
      <c r="AH12" s="815"/>
      <c r="AI12" s="815"/>
      <c r="AJ12" s="816"/>
      <c r="AK12" s="797">
        <v>38500</v>
      </c>
      <c r="AL12" s="798"/>
      <c r="AM12" s="798"/>
      <c r="AN12" s="798"/>
      <c r="AO12" s="798"/>
      <c r="AP12" s="798" t="s">
        <v>610</v>
      </c>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603</v>
      </c>
      <c r="BT12" s="802"/>
      <c r="BU12" s="802"/>
      <c r="BV12" s="802"/>
      <c r="BW12" s="802"/>
      <c r="BX12" s="802"/>
      <c r="BY12" s="802"/>
      <c r="BZ12" s="802"/>
      <c r="CA12" s="802"/>
      <c r="CB12" s="802"/>
      <c r="CC12" s="802"/>
      <c r="CD12" s="802"/>
      <c r="CE12" s="802"/>
      <c r="CF12" s="802"/>
      <c r="CG12" s="803"/>
      <c r="CH12" s="804">
        <v>689</v>
      </c>
      <c r="CI12" s="805"/>
      <c r="CJ12" s="805"/>
      <c r="CK12" s="805"/>
      <c r="CL12" s="806"/>
      <c r="CM12" s="804">
        <v>1443</v>
      </c>
      <c r="CN12" s="805"/>
      <c r="CO12" s="805"/>
      <c r="CP12" s="805"/>
      <c r="CQ12" s="806"/>
      <c r="CR12" s="804">
        <v>530</v>
      </c>
      <c r="CS12" s="805"/>
      <c r="CT12" s="805"/>
      <c r="CU12" s="805"/>
      <c r="CV12" s="806"/>
      <c r="CW12" s="804">
        <v>80</v>
      </c>
      <c r="CX12" s="805"/>
      <c r="CY12" s="805"/>
      <c r="CZ12" s="805"/>
      <c r="DA12" s="806"/>
      <c r="DB12" s="804" t="s">
        <v>610</v>
      </c>
      <c r="DC12" s="805"/>
      <c r="DD12" s="805"/>
      <c r="DE12" s="805"/>
      <c r="DF12" s="806"/>
      <c r="DG12" s="804" t="s">
        <v>610</v>
      </c>
      <c r="DH12" s="805"/>
      <c r="DI12" s="805"/>
      <c r="DJ12" s="805"/>
      <c r="DK12" s="806"/>
      <c r="DL12" s="804" t="s">
        <v>610</v>
      </c>
      <c r="DM12" s="805"/>
      <c r="DN12" s="805"/>
      <c r="DO12" s="805"/>
      <c r="DP12" s="806"/>
      <c r="DQ12" s="804" t="s">
        <v>610</v>
      </c>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604</v>
      </c>
      <c r="BT13" s="802"/>
      <c r="BU13" s="802"/>
      <c r="BV13" s="802"/>
      <c r="BW13" s="802"/>
      <c r="BX13" s="802"/>
      <c r="BY13" s="802"/>
      <c r="BZ13" s="802"/>
      <c r="CA13" s="802"/>
      <c r="CB13" s="802"/>
      <c r="CC13" s="802"/>
      <c r="CD13" s="802"/>
      <c r="CE13" s="802"/>
      <c r="CF13" s="802"/>
      <c r="CG13" s="803"/>
      <c r="CH13" s="804">
        <v>133</v>
      </c>
      <c r="CI13" s="805"/>
      <c r="CJ13" s="805"/>
      <c r="CK13" s="805"/>
      <c r="CL13" s="806"/>
      <c r="CM13" s="804">
        <v>2333</v>
      </c>
      <c r="CN13" s="805"/>
      <c r="CO13" s="805"/>
      <c r="CP13" s="805"/>
      <c r="CQ13" s="806"/>
      <c r="CR13" s="804">
        <v>5</v>
      </c>
      <c r="CS13" s="805"/>
      <c r="CT13" s="805"/>
      <c r="CU13" s="805"/>
      <c r="CV13" s="806"/>
      <c r="CW13" s="804" t="s">
        <v>610</v>
      </c>
      <c r="CX13" s="805"/>
      <c r="CY13" s="805"/>
      <c r="CZ13" s="805"/>
      <c r="DA13" s="806"/>
      <c r="DB13" s="804" t="s">
        <v>610</v>
      </c>
      <c r="DC13" s="805"/>
      <c r="DD13" s="805"/>
      <c r="DE13" s="805"/>
      <c r="DF13" s="806"/>
      <c r="DG13" s="804" t="s">
        <v>610</v>
      </c>
      <c r="DH13" s="805"/>
      <c r="DI13" s="805"/>
      <c r="DJ13" s="805"/>
      <c r="DK13" s="806"/>
      <c r="DL13" s="804" t="s">
        <v>610</v>
      </c>
      <c r="DM13" s="805"/>
      <c r="DN13" s="805"/>
      <c r="DO13" s="805"/>
      <c r="DP13" s="806"/>
      <c r="DQ13" s="804" t="s">
        <v>610</v>
      </c>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605</v>
      </c>
      <c r="BT14" s="802"/>
      <c r="BU14" s="802"/>
      <c r="BV14" s="802"/>
      <c r="BW14" s="802"/>
      <c r="BX14" s="802"/>
      <c r="BY14" s="802"/>
      <c r="BZ14" s="802"/>
      <c r="CA14" s="802"/>
      <c r="CB14" s="802"/>
      <c r="CC14" s="802"/>
      <c r="CD14" s="802"/>
      <c r="CE14" s="802"/>
      <c r="CF14" s="802"/>
      <c r="CG14" s="803"/>
      <c r="CH14" s="804">
        <v>24</v>
      </c>
      <c r="CI14" s="805"/>
      <c r="CJ14" s="805"/>
      <c r="CK14" s="805"/>
      <c r="CL14" s="806"/>
      <c r="CM14" s="804">
        <v>1698</v>
      </c>
      <c r="CN14" s="805"/>
      <c r="CO14" s="805"/>
      <c r="CP14" s="805"/>
      <c r="CQ14" s="806"/>
      <c r="CR14" s="804">
        <v>543</v>
      </c>
      <c r="CS14" s="805"/>
      <c r="CT14" s="805"/>
      <c r="CU14" s="805"/>
      <c r="CV14" s="806"/>
      <c r="CW14" s="804" t="s">
        <v>610</v>
      </c>
      <c r="CX14" s="805"/>
      <c r="CY14" s="805"/>
      <c r="CZ14" s="805"/>
      <c r="DA14" s="806"/>
      <c r="DB14" s="804" t="s">
        <v>610</v>
      </c>
      <c r="DC14" s="805"/>
      <c r="DD14" s="805"/>
      <c r="DE14" s="805"/>
      <c r="DF14" s="806"/>
      <c r="DG14" s="804" t="s">
        <v>610</v>
      </c>
      <c r="DH14" s="805"/>
      <c r="DI14" s="805"/>
      <c r="DJ14" s="805"/>
      <c r="DK14" s="806"/>
      <c r="DL14" s="804" t="s">
        <v>610</v>
      </c>
      <c r="DM14" s="805"/>
      <c r="DN14" s="805"/>
      <c r="DO14" s="805"/>
      <c r="DP14" s="806"/>
      <c r="DQ14" s="804" t="s">
        <v>610</v>
      </c>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606</v>
      </c>
      <c r="BT15" s="802"/>
      <c r="BU15" s="802"/>
      <c r="BV15" s="802"/>
      <c r="BW15" s="802"/>
      <c r="BX15" s="802"/>
      <c r="BY15" s="802"/>
      <c r="BZ15" s="802"/>
      <c r="CA15" s="802"/>
      <c r="CB15" s="802"/>
      <c r="CC15" s="802"/>
      <c r="CD15" s="802"/>
      <c r="CE15" s="802"/>
      <c r="CF15" s="802"/>
      <c r="CG15" s="803"/>
      <c r="CH15" s="804">
        <v>-4</v>
      </c>
      <c r="CI15" s="805"/>
      <c r="CJ15" s="805"/>
      <c r="CK15" s="805"/>
      <c r="CL15" s="806"/>
      <c r="CM15" s="804">
        <v>164</v>
      </c>
      <c r="CN15" s="805"/>
      <c r="CO15" s="805"/>
      <c r="CP15" s="805"/>
      <c r="CQ15" s="806"/>
      <c r="CR15" s="804">
        <v>50</v>
      </c>
      <c r="CS15" s="805"/>
      <c r="CT15" s="805"/>
      <c r="CU15" s="805"/>
      <c r="CV15" s="806"/>
      <c r="CW15" s="804">
        <v>9</v>
      </c>
      <c r="CX15" s="805"/>
      <c r="CY15" s="805"/>
      <c r="CZ15" s="805"/>
      <c r="DA15" s="806"/>
      <c r="DB15" s="804" t="s">
        <v>610</v>
      </c>
      <c r="DC15" s="805"/>
      <c r="DD15" s="805"/>
      <c r="DE15" s="805"/>
      <c r="DF15" s="806"/>
      <c r="DG15" s="804" t="s">
        <v>610</v>
      </c>
      <c r="DH15" s="805"/>
      <c r="DI15" s="805"/>
      <c r="DJ15" s="805"/>
      <c r="DK15" s="806"/>
      <c r="DL15" s="804" t="s">
        <v>610</v>
      </c>
      <c r="DM15" s="805"/>
      <c r="DN15" s="805"/>
      <c r="DO15" s="805"/>
      <c r="DP15" s="806"/>
      <c r="DQ15" s="804" t="s">
        <v>610</v>
      </c>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t="s">
        <v>607</v>
      </c>
      <c r="BT16" s="802"/>
      <c r="BU16" s="802"/>
      <c r="BV16" s="802"/>
      <c r="BW16" s="802"/>
      <c r="BX16" s="802"/>
      <c r="BY16" s="802"/>
      <c r="BZ16" s="802"/>
      <c r="CA16" s="802"/>
      <c r="CB16" s="802"/>
      <c r="CC16" s="802"/>
      <c r="CD16" s="802"/>
      <c r="CE16" s="802"/>
      <c r="CF16" s="802"/>
      <c r="CG16" s="803"/>
      <c r="CH16" s="804">
        <v>-29</v>
      </c>
      <c r="CI16" s="805"/>
      <c r="CJ16" s="805"/>
      <c r="CK16" s="805"/>
      <c r="CL16" s="806"/>
      <c r="CM16" s="804">
        <v>206</v>
      </c>
      <c r="CN16" s="805"/>
      <c r="CO16" s="805"/>
      <c r="CP16" s="805"/>
      <c r="CQ16" s="806"/>
      <c r="CR16" s="804">
        <v>55</v>
      </c>
      <c r="CS16" s="805"/>
      <c r="CT16" s="805"/>
      <c r="CU16" s="805"/>
      <c r="CV16" s="806"/>
      <c r="CW16" s="804" t="s">
        <v>610</v>
      </c>
      <c r="CX16" s="805"/>
      <c r="CY16" s="805"/>
      <c r="CZ16" s="805"/>
      <c r="DA16" s="806"/>
      <c r="DB16" s="804" t="s">
        <v>610</v>
      </c>
      <c r="DC16" s="805"/>
      <c r="DD16" s="805"/>
      <c r="DE16" s="805"/>
      <c r="DF16" s="806"/>
      <c r="DG16" s="804" t="s">
        <v>610</v>
      </c>
      <c r="DH16" s="805"/>
      <c r="DI16" s="805"/>
      <c r="DJ16" s="805"/>
      <c r="DK16" s="806"/>
      <c r="DL16" s="804" t="s">
        <v>610</v>
      </c>
      <c r="DM16" s="805"/>
      <c r="DN16" s="805"/>
      <c r="DO16" s="805"/>
      <c r="DP16" s="806"/>
      <c r="DQ16" s="804" t="s">
        <v>610</v>
      </c>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t="s">
        <v>608</v>
      </c>
      <c r="BT17" s="802"/>
      <c r="BU17" s="802"/>
      <c r="BV17" s="802"/>
      <c r="BW17" s="802"/>
      <c r="BX17" s="802"/>
      <c r="BY17" s="802"/>
      <c r="BZ17" s="802"/>
      <c r="CA17" s="802"/>
      <c r="CB17" s="802"/>
      <c r="CC17" s="802"/>
      <c r="CD17" s="802"/>
      <c r="CE17" s="802"/>
      <c r="CF17" s="802"/>
      <c r="CG17" s="803"/>
      <c r="CH17" s="804">
        <v>8</v>
      </c>
      <c r="CI17" s="805"/>
      <c r="CJ17" s="805"/>
      <c r="CK17" s="805"/>
      <c r="CL17" s="806"/>
      <c r="CM17" s="804">
        <v>1594</v>
      </c>
      <c r="CN17" s="805"/>
      <c r="CO17" s="805"/>
      <c r="CP17" s="805"/>
      <c r="CQ17" s="806"/>
      <c r="CR17" s="804">
        <v>110</v>
      </c>
      <c r="CS17" s="805"/>
      <c r="CT17" s="805"/>
      <c r="CU17" s="805"/>
      <c r="CV17" s="806"/>
      <c r="CW17" s="804" t="s">
        <v>610</v>
      </c>
      <c r="CX17" s="805"/>
      <c r="CY17" s="805"/>
      <c r="CZ17" s="805"/>
      <c r="DA17" s="806"/>
      <c r="DB17" s="804" t="s">
        <v>610</v>
      </c>
      <c r="DC17" s="805"/>
      <c r="DD17" s="805"/>
      <c r="DE17" s="805"/>
      <c r="DF17" s="806"/>
      <c r="DG17" s="804" t="s">
        <v>610</v>
      </c>
      <c r="DH17" s="805"/>
      <c r="DI17" s="805"/>
      <c r="DJ17" s="805"/>
      <c r="DK17" s="806"/>
      <c r="DL17" s="804" t="s">
        <v>610</v>
      </c>
      <c r="DM17" s="805"/>
      <c r="DN17" s="805"/>
      <c r="DO17" s="805"/>
      <c r="DP17" s="806"/>
      <c r="DQ17" s="804" t="s">
        <v>610</v>
      </c>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t="s">
        <v>609</v>
      </c>
      <c r="BT18" s="802"/>
      <c r="BU18" s="802"/>
      <c r="BV18" s="802"/>
      <c r="BW18" s="802"/>
      <c r="BX18" s="802"/>
      <c r="BY18" s="802"/>
      <c r="BZ18" s="802"/>
      <c r="CA18" s="802"/>
      <c r="CB18" s="802"/>
      <c r="CC18" s="802"/>
      <c r="CD18" s="802"/>
      <c r="CE18" s="802"/>
      <c r="CF18" s="802"/>
      <c r="CG18" s="803"/>
      <c r="CH18" s="804">
        <v>6</v>
      </c>
      <c r="CI18" s="805"/>
      <c r="CJ18" s="805"/>
      <c r="CK18" s="805"/>
      <c r="CL18" s="806"/>
      <c r="CM18" s="804">
        <v>361</v>
      </c>
      <c r="CN18" s="805"/>
      <c r="CO18" s="805"/>
      <c r="CP18" s="805"/>
      <c r="CQ18" s="806"/>
      <c r="CR18" s="804">
        <v>195</v>
      </c>
      <c r="CS18" s="805"/>
      <c r="CT18" s="805"/>
      <c r="CU18" s="805"/>
      <c r="CV18" s="806"/>
      <c r="CW18" s="804" t="s">
        <v>610</v>
      </c>
      <c r="CX18" s="805"/>
      <c r="CY18" s="805"/>
      <c r="CZ18" s="805"/>
      <c r="DA18" s="806"/>
      <c r="DB18" s="804" t="s">
        <v>610</v>
      </c>
      <c r="DC18" s="805"/>
      <c r="DD18" s="805"/>
      <c r="DE18" s="805"/>
      <c r="DF18" s="806"/>
      <c r="DG18" s="804" t="s">
        <v>610</v>
      </c>
      <c r="DH18" s="805"/>
      <c r="DI18" s="805"/>
      <c r="DJ18" s="805"/>
      <c r="DK18" s="806"/>
      <c r="DL18" s="804" t="s">
        <v>610</v>
      </c>
      <c r="DM18" s="805"/>
      <c r="DN18" s="805"/>
      <c r="DO18" s="805"/>
      <c r="DP18" s="806"/>
      <c r="DQ18" s="804" t="s">
        <v>610</v>
      </c>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399</v>
      </c>
      <c r="B23" s="817" t="s">
        <v>400</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7233</v>
      </c>
      <c r="AG23" s="821"/>
      <c r="AH23" s="821"/>
      <c r="AI23" s="821"/>
      <c r="AJ23" s="824"/>
      <c r="AK23" s="825"/>
      <c r="AL23" s="826"/>
      <c r="AM23" s="826"/>
      <c r="AN23" s="826"/>
      <c r="AO23" s="826"/>
      <c r="AP23" s="821"/>
      <c r="AQ23" s="821"/>
      <c r="AR23" s="821"/>
      <c r="AS23" s="821"/>
      <c r="AT23" s="821"/>
      <c r="AU23" s="837"/>
      <c r="AV23" s="837"/>
      <c r="AW23" s="837"/>
      <c r="AX23" s="837"/>
      <c r="AY23" s="838"/>
      <c r="AZ23" s="839" t="s">
        <v>401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374</v>
      </c>
      <c r="B26" s="756"/>
      <c r="C26" s="756"/>
      <c r="D26" s="756"/>
      <c r="E26" s="756"/>
      <c r="F26" s="756"/>
      <c r="G26" s="756"/>
      <c r="H26" s="756"/>
      <c r="I26" s="756"/>
      <c r="J26" s="756"/>
      <c r="K26" s="756"/>
      <c r="L26" s="756"/>
      <c r="M26" s="756"/>
      <c r="N26" s="756"/>
      <c r="O26" s="756"/>
      <c r="P26" s="757"/>
      <c r="Q26" s="761" t="s">
        <v>404</v>
      </c>
      <c r="R26" s="762"/>
      <c r="S26" s="762"/>
      <c r="T26" s="762"/>
      <c r="U26" s="763"/>
      <c r="V26" s="761" t="s">
        <v>405</v>
      </c>
      <c r="W26" s="762"/>
      <c r="X26" s="762"/>
      <c r="Y26" s="762"/>
      <c r="Z26" s="763"/>
      <c r="AA26" s="761" t="s">
        <v>406</v>
      </c>
      <c r="AB26" s="762"/>
      <c r="AC26" s="762"/>
      <c r="AD26" s="762"/>
      <c r="AE26" s="762"/>
      <c r="AF26" s="842" t="s">
        <v>407</v>
      </c>
      <c r="AG26" s="843"/>
      <c r="AH26" s="843"/>
      <c r="AI26" s="843"/>
      <c r="AJ26" s="844"/>
      <c r="AK26" s="762" t="s">
        <v>408</v>
      </c>
      <c r="AL26" s="762"/>
      <c r="AM26" s="762"/>
      <c r="AN26" s="762"/>
      <c r="AO26" s="763"/>
      <c r="AP26" s="761" t="s">
        <v>409</v>
      </c>
      <c r="AQ26" s="762"/>
      <c r="AR26" s="762"/>
      <c r="AS26" s="762"/>
      <c r="AT26" s="763"/>
      <c r="AU26" s="761" t="s">
        <v>410</v>
      </c>
      <c r="AV26" s="762"/>
      <c r="AW26" s="762"/>
      <c r="AX26" s="762"/>
      <c r="AY26" s="763"/>
      <c r="AZ26" s="761" t="s">
        <v>411</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412</v>
      </c>
      <c r="C28" s="778"/>
      <c r="D28" s="778"/>
      <c r="E28" s="778"/>
      <c r="F28" s="778"/>
      <c r="G28" s="778"/>
      <c r="H28" s="778"/>
      <c r="I28" s="778"/>
      <c r="J28" s="778"/>
      <c r="K28" s="778"/>
      <c r="L28" s="778"/>
      <c r="M28" s="778"/>
      <c r="N28" s="778"/>
      <c r="O28" s="778"/>
      <c r="P28" s="779"/>
      <c r="Q28" s="853">
        <v>78302</v>
      </c>
      <c r="R28" s="854"/>
      <c r="S28" s="854"/>
      <c r="T28" s="854"/>
      <c r="U28" s="855"/>
      <c r="V28" s="782">
        <v>74722</v>
      </c>
      <c r="W28" s="854"/>
      <c r="X28" s="854"/>
      <c r="Y28" s="854"/>
      <c r="Z28" s="855"/>
      <c r="AA28" s="782">
        <v>3580</v>
      </c>
      <c r="AB28" s="854"/>
      <c r="AC28" s="854"/>
      <c r="AD28" s="854"/>
      <c r="AE28" s="856"/>
      <c r="AF28" s="857">
        <v>3580</v>
      </c>
      <c r="AG28" s="854"/>
      <c r="AH28" s="854"/>
      <c r="AI28" s="854"/>
      <c r="AJ28" s="856"/>
      <c r="AK28" s="858">
        <v>4682</v>
      </c>
      <c r="AL28" s="859"/>
      <c r="AM28" s="859"/>
      <c r="AN28" s="859"/>
      <c r="AO28" s="860"/>
      <c r="AP28" s="861" t="s">
        <v>610</v>
      </c>
      <c r="AQ28" s="859"/>
      <c r="AR28" s="859"/>
      <c r="AS28" s="859"/>
      <c r="AT28" s="860"/>
      <c r="AU28" s="861" t="s">
        <v>610</v>
      </c>
      <c r="AV28" s="859"/>
      <c r="AW28" s="859"/>
      <c r="AX28" s="859"/>
      <c r="AY28" s="860"/>
      <c r="AZ28" s="862"/>
      <c r="BA28" s="863"/>
      <c r="BB28" s="863"/>
      <c r="BC28" s="863"/>
      <c r="BD28" s="864"/>
      <c r="BE28" s="850"/>
      <c r="BF28" s="851"/>
      <c r="BG28" s="851"/>
      <c r="BH28" s="851"/>
      <c r="BI28" s="852"/>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413</v>
      </c>
      <c r="C29" s="809"/>
      <c r="D29" s="809"/>
      <c r="E29" s="809"/>
      <c r="F29" s="809"/>
      <c r="G29" s="809"/>
      <c r="H29" s="809"/>
      <c r="I29" s="809"/>
      <c r="J29" s="809"/>
      <c r="K29" s="809"/>
      <c r="L29" s="809"/>
      <c r="M29" s="809"/>
      <c r="N29" s="809"/>
      <c r="O29" s="809"/>
      <c r="P29" s="810"/>
      <c r="Q29" s="848">
        <v>70094</v>
      </c>
      <c r="R29" s="815"/>
      <c r="S29" s="815"/>
      <c r="T29" s="815"/>
      <c r="U29" s="849"/>
      <c r="V29" s="813">
        <v>68380</v>
      </c>
      <c r="W29" s="815"/>
      <c r="X29" s="815"/>
      <c r="Y29" s="815"/>
      <c r="Z29" s="849"/>
      <c r="AA29" s="813">
        <v>1715</v>
      </c>
      <c r="AB29" s="815"/>
      <c r="AC29" s="815"/>
      <c r="AD29" s="815"/>
      <c r="AE29" s="816"/>
      <c r="AF29" s="814">
        <v>1715</v>
      </c>
      <c r="AG29" s="815"/>
      <c r="AH29" s="815"/>
      <c r="AI29" s="815"/>
      <c r="AJ29" s="816"/>
      <c r="AK29" s="874">
        <v>9715</v>
      </c>
      <c r="AL29" s="866"/>
      <c r="AM29" s="866"/>
      <c r="AN29" s="866"/>
      <c r="AO29" s="867"/>
      <c r="AP29" s="865" t="s">
        <v>610</v>
      </c>
      <c r="AQ29" s="866"/>
      <c r="AR29" s="866"/>
      <c r="AS29" s="866"/>
      <c r="AT29" s="867"/>
      <c r="AU29" s="865" t="s">
        <v>610</v>
      </c>
      <c r="AV29" s="866"/>
      <c r="AW29" s="866"/>
      <c r="AX29" s="866"/>
      <c r="AY29" s="867"/>
      <c r="AZ29" s="868"/>
      <c r="BA29" s="869"/>
      <c r="BB29" s="869"/>
      <c r="BC29" s="869"/>
      <c r="BD29" s="870"/>
      <c r="BE29" s="871"/>
      <c r="BF29" s="872"/>
      <c r="BG29" s="872"/>
      <c r="BH29" s="872"/>
      <c r="BI29" s="873"/>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414</v>
      </c>
      <c r="C30" s="809"/>
      <c r="D30" s="809"/>
      <c r="E30" s="809"/>
      <c r="F30" s="809"/>
      <c r="G30" s="809"/>
      <c r="H30" s="809"/>
      <c r="I30" s="809"/>
      <c r="J30" s="809"/>
      <c r="K30" s="809"/>
      <c r="L30" s="809"/>
      <c r="M30" s="809"/>
      <c r="N30" s="809"/>
      <c r="O30" s="809"/>
      <c r="P30" s="810"/>
      <c r="Q30" s="848">
        <v>10526</v>
      </c>
      <c r="R30" s="815"/>
      <c r="S30" s="815"/>
      <c r="T30" s="815"/>
      <c r="U30" s="849"/>
      <c r="V30" s="813">
        <v>10489</v>
      </c>
      <c r="W30" s="815"/>
      <c r="X30" s="815"/>
      <c r="Y30" s="815"/>
      <c r="Z30" s="849"/>
      <c r="AA30" s="813">
        <v>37</v>
      </c>
      <c r="AB30" s="815"/>
      <c r="AC30" s="815"/>
      <c r="AD30" s="815"/>
      <c r="AE30" s="816"/>
      <c r="AF30" s="814">
        <v>37</v>
      </c>
      <c r="AG30" s="815"/>
      <c r="AH30" s="815"/>
      <c r="AI30" s="815"/>
      <c r="AJ30" s="816"/>
      <c r="AK30" s="874">
        <v>1953</v>
      </c>
      <c r="AL30" s="866"/>
      <c r="AM30" s="866"/>
      <c r="AN30" s="866"/>
      <c r="AO30" s="867"/>
      <c r="AP30" s="865" t="s">
        <v>610</v>
      </c>
      <c r="AQ30" s="866"/>
      <c r="AR30" s="866"/>
      <c r="AS30" s="866"/>
      <c r="AT30" s="867"/>
      <c r="AU30" s="865" t="s">
        <v>610</v>
      </c>
      <c r="AV30" s="866"/>
      <c r="AW30" s="866"/>
      <c r="AX30" s="866"/>
      <c r="AY30" s="867"/>
      <c r="AZ30" s="868"/>
      <c r="BA30" s="869"/>
      <c r="BB30" s="869"/>
      <c r="BC30" s="869"/>
      <c r="BD30" s="870"/>
      <c r="BE30" s="871"/>
      <c r="BF30" s="872"/>
      <c r="BG30" s="872"/>
      <c r="BH30" s="872"/>
      <c r="BI30" s="873"/>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415</v>
      </c>
      <c r="C31" s="809"/>
      <c r="D31" s="809"/>
      <c r="E31" s="809"/>
      <c r="F31" s="809"/>
      <c r="G31" s="809"/>
      <c r="H31" s="809"/>
      <c r="I31" s="809"/>
      <c r="J31" s="809"/>
      <c r="K31" s="809"/>
      <c r="L31" s="809"/>
      <c r="M31" s="809"/>
      <c r="N31" s="809"/>
      <c r="O31" s="809"/>
      <c r="P31" s="810"/>
      <c r="Q31" s="848">
        <v>15920</v>
      </c>
      <c r="R31" s="815"/>
      <c r="S31" s="815"/>
      <c r="T31" s="815"/>
      <c r="U31" s="849"/>
      <c r="V31" s="813">
        <v>15212</v>
      </c>
      <c r="W31" s="815"/>
      <c r="X31" s="815"/>
      <c r="Y31" s="815"/>
      <c r="Z31" s="849"/>
      <c r="AA31" s="813">
        <v>709</v>
      </c>
      <c r="AB31" s="815"/>
      <c r="AC31" s="815"/>
      <c r="AD31" s="815"/>
      <c r="AE31" s="816"/>
      <c r="AF31" s="814">
        <v>709</v>
      </c>
      <c r="AG31" s="815"/>
      <c r="AH31" s="815"/>
      <c r="AI31" s="815"/>
      <c r="AJ31" s="816"/>
      <c r="AK31" s="874" t="s">
        <v>610</v>
      </c>
      <c r="AL31" s="866"/>
      <c r="AM31" s="866"/>
      <c r="AN31" s="866"/>
      <c r="AO31" s="867"/>
      <c r="AP31" s="865" t="s">
        <v>610</v>
      </c>
      <c r="AQ31" s="866"/>
      <c r="AR31" s="866"/>
      <c r="AS31" s="866"/>
      <c r="AT31" s="867"/>
      <c r="AU31" s="865" t="s">
        <v>610</v>
      </c>
      <c r="AV31" s="866"/>
      <c r="AW31" s="866"/>
      <c r="AX31" s="866"/>
      <c r="AY31" s="867"/>
      <c r="AZ31" s="868"/>
      <c r="BA31" s="869"/>
      <c r="BB31" s="869"/>
      <c r="BC31" s="869"/>
      <c r="BD31" s="870"/>
      <c r="BE31" s="871"/>
      <c r="BF31" s="872"/>
      <c r="BG31" s="872"/>
      <c r="BH31" s="872"/>
      <c r="BI31" s="873"/>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416</v>
      </c>
      <c r="C32" s="809"/>
      <c r="D32" s="809"/>
      <c r="E32" s="809"/>
      <c r="F32" s="809"/>
      <c r="G32" s="809"/>
      <c r="H32" s="809"/>
      <c r="I32" s="809"/>
      <c r="J32" s="809"/>
      <c r="K32" s="809"/>
      <c r="L32" s="809"/>
      <c r="M32" s="809"/>
      <c r="N32" s="809"/>
      <c r="O32" s="809"/>
      <c r="P32" s="810"/>
      <c r="Q32" s="848">
        <v>418</v>
      </c>
      <c r="R32" s="815"/>
      <c r="S32" s="815"/>
      <c r="T32" s="815"/>
      <c r="U32" s="849"/>
      <c r="V32" s="813">
        <v>406</v>
      </c>
      <c r="W32" s="815"/>
      <c r="X32" s="815"/>
      <c r="Y32" s="815"/>
      <c r="Z32" s="849"/>
      <c r="AA32" s="813">
        <v>11</v>
      </c>
      <c r="AB32" s="815"/>
      <c r="AC32" s="815"/>
      <c r="AD32" s="815"/>
      <c r="AE32" s="816"/>
      <c r="AF32" s="814">
        <v>11</v>
      </c>
      <c r="AG32" s="815"/>
      <c r="AH32" s="815"/>
      <c r="AI32" s="815"/>
      <c r="AJ32" s="816"/>
      <c r="AK32" s="874">
        <v>35</v>
      </c>
      <c r="AL32" s="866"/>
      <c r="AM32" s="866"/>
      <c r="AN32" s="866"/>
      <c r="AO32" s="867"/>
      <c r="AP32" s="865" t="s">
        <v>610</v>
      </c>
      <c r="AQ32" s="866"/>
      <c r="AR32" s="866"/>
      <c r="AS32" s="866"/>
      <c r="AT32" s="867"/>
      <c r="AU32" s="865" t="s">
        <v>610</v>
      </c>
      <c r="AV32" s="866"/>
      <c r="AW32" s="866"/>
      <c r="AX32" s="866"/>
      <c r="AY32" s="867"/>
      <c r="AZ32" s="868"/>
      <c r="BA32" s="869"/>
      <c r="BB32" s="869"/>
      <c r="BC32" s="869"/>
      <c r="BD32" s="870"/>
      <c r="BE32" s="871"/>
      <c r="BF32" s="872"/>
      <c r="BG32" s="872"/>
      <c r="BH32" s="872"/>
      <c r="BI32" s="873"/>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48">
        <v>10607</v>
      </c>
      <c r="R33" s="815"/>
      <c r="S33" s="815"/>
      <c r="T33" s="815"/>
      <c r="U33" s="849"/>
      <c r="V33" s="813">
        <v>9197</v>
      </c>
      <c r="W33" s="815"/>
      <c r="X33" s="815"/>
      <c r="Y33" s="815"/>
      <c r="Z33" s="849"/>
      <c r="AA33" s="813">
        <v>1410</v>
      </c>
      <c r="AB33" s="815"/>
      <c r="AC33" s="815"/>
      <c r="AD33" s="815"/>
      <c r="AE33" s="816"/>
      <c r="AF33" s="814">
        <v>4160</v>
      </c>
      <c r="AG33" s="815"/>
      <c r="AH33" s="815"/>
      <c r="AI33" s="815"/>
      <c r="AJ33" s="816"/>
      <c r="AK33" s="874">
        <v>2787</v>
      </c>
      <c r="AL33" s="866"/>
      <c r="AM33" s="866"/>
      <c r="AN33" s="866"/>
      <c r="AO33" s="867"/>
      <c r="AP33" s="865">
        <v>16388</v>
      </c>
      <c r="AQ33" s="866"/>
      <c r="AR33" s="866"/>
      <c r="AS33" s="866"/>
      <c r="AT33" s="867"/>
      <c r="AU33" s="865">
        <v>8811</v>
      </c>
      <c r="AV33" s="866"/>
      <c r="AW33" s="866"/>
      <c r="AX33" s="866"/>
      <c r="AY33" s="867"/>
      <c r="AZ33" s="868"/>
      <c r="BA33" s="869"/>
      <c r="BB33" s="869"/>
      <c r="BC33" s="869"/>
      <c r="BD33" s="870"/>
      <c r="BE33" s="871" t="s">
        <v>418</v>
      </c>
      <c r="BF33" s="872"/>
      <c r="BG33" s="872"/>
      <c r="BH33" s="872"/>
      <c r="BI33" s="873"/>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419</v>
      </c>
      <c r="C34" s="809"/>
      <c r="D34" s="809"/>
      <c r="E34" s="809"/>
      <c r="F34" s="809"/>
      <c r="G34" s="809"/>
      <c r="H34" s="809"/>
      <c r="I34" s="809"/>
      <c r="J34" s="809"/>
      <c r="K34" s="809"/>
      <c r="L34" s="809"/>
      <c r="M34" s="809"/>
      <c r="N34" s="809"/>
      <c r="O34" s="809"/>
      <c r="P34" s="810"/>
      <c r="Q34" s="848">
        <v>11629</v>
      </c>
      <c r="R34" s="815"/>
      <c r="S34" s="815"/>
      <c r="T34" s="815"/>
      <c r="U34" s="849"/>
      <c r="V34" s="813">
        <v>11399</v>
      </c>
      <c r="W34" s="815"/>
      <c r="X34" s="815"/>
      <c r="Y34" s="815"/>
      <c r="Z34" s="849"/>
      <c r="AA34" s="813">
        <v>230</v>
      </c>
      <c r="AB34" s="815"/>
      <c r="AC34" s="815"/>
      <c r="AD34" s="815"/>
      <c r="AE34" s="816"/>
      <c r="AF34" s="814">
        <v>9633</v>
      </c>
      <c r="AG34" s="815"/>
      <c r="AH34" s="815"/>
      <c r="AI34" s="815"/>
      <c r="AJ34" s="816"/>
      <c r="AK34" s="874">
        <v>492</v>
      </c>
      <c r="AL34" s="866"/>
      <c r="AM34" s="866"/>
      <c r="AN34" s="866"/>
      <c r="AO34" s="867"/>
      <c r="AP34" s="865">
        <v>24194</v>
      </c>
      <c r="AQ34" s="866"/>
      <c r="AR34" s="866"/>
      <c r="AS34" s="866"/>
      <c r="AT34" s="867"/>
      <c r="AU34" s="865">
        <v>1452</v>
      </c>
      <c r="AV34" s="866"/>
      <c r="AW34" s="866"/>
      <c r="AX34" s="866"/>
      <c r="AY34" s="867"/>
      <c r="AZ34" s="868"/>
      <c r="BA34" s="869"/>
      <c r="BB34" s="869"/>
      <c r="BC34" s="869"/>
      <c r="BD34" s="870"/>
      <c r="BE34" s="871" t="s">
        <v>418</v>
      </c>
      <c r="BF34" s="872"/>
      <c r="BG34" s="872"/>
      <c r="BH34" s="872"/>
      <c r="BI34" s="873"/>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420</v>
      </c>
      <c r="C35" s="809"/>
      <c r="D35" s="809"/>
      <c r="E35" s="809"/>
      <c r="F35" s="809"/>
      <c r="G35" s="809"/>
      <c r="H35" s="809"/>
      <c r="I35" s="809"/>
      <c r="J35" s="809"/>
      <c r="K35" s="809"/>
      <c r="L35" s="809"/>
      <c r="M35" s="809"/>
      <c r="N35" s="809"/>
      <c r="O35" s="809"/>
      <c r="P35" s="810"/>
      <c r="Q35" s="848">
        <v>20065</v>
      </c>
      <c r="R35" s="815"/>
      <c r="S35" s="815"/>
      <c r="T35" s="815"/>
      <c r="U35" s="849"/>
      <c r="V35" s="813">
        <v>17930</v>
      </c>
      <c r="W35" s="815"/>
      <c r="X35" s="815"/>
      <c r="Y35" s="815"/>
      <c r="Z35" s="849"/>
      <c r="AA35" s="813">
        <v>2135</v>
      </c>
      <c r="AB35" s="815"/>
      <c r="AC35" s="815"/>
      <c r="AD35" s="815"/>
      <c r="AE35" s="816"/>
      <c r="AF35" s="814">
        <v>5364</v>
      </c>
      <c r="AG35" s="815"/>
      <c r="AH35" s="815"/>
      <c r="AI35" s="815"/>
      <c r="AJ35" s="816"/>
      <c r="AK35" s="874">
        <v>5474</v>
      </c>
      <c r="AL35" s="866"/>
      <c r="AM35" s="866"/>
      <c r="AN35" s="866"/>
      <c r="AO35" s="867"/>
      <c r="AP35" s="865">
        <v>139999</v>
      </c>
      <c r="AQ35" s="866"/>
      <c r="AR35" s="866"/>
      <c r="AS35" s="866"/>
      <c r="AT35" s="867"/>
      <c r="AU35" s="865">
        <v>26305</v>
      </c>
      <c r="AV35" s="866"/>
      <c r="AW35" s="866"/>
      <c r="AX35" s="866"/>
      <c r="AY35" s="867"/>
      <c r="AZ35" s="868"/>
      <c r="BA35" s="869"/>
      <c r="BB35" s="869"/>
      <c r="BC35" s="869"/>
      <c r="BD35" s="870"/>
      <c r="BE35" s="871" t="s">
        <v>418</v>
      </c>
      <c r="BF35" s="872"/>
      <c r="BG35" s="872"/>
      <c r="BH35" s="872"/>
      <c r="BI35" s="873"/>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t="s">
        <v>421</v>
      </c>
      <c r="C36" s="809"/>
      <c r="D36" s="809"/>
      <c r="E36" s="809"/>
      <c r="F36" s="809"/>
      <c r="G36" s="809"/>
      <c r="H36" s="809"/>
      <c r="I36" s="809"/>
      <c r="J36" s="809"/>
      <c r="K36" s="809"/>
      <c r="L36" s="809"/>
      <c r="M36" s="809"/>
      <c r="N36" s="809"/>
      <c r="O36" s="809"/>
      <c r="P36" s="810"/>
      <c r="Q36" s="848">
        <v>307</v>
      </c>
      <c r="R36" s="815"/>
      <c r="S36" s="815"/>
      <c r="T36" s="815"/>
      <c r="U36" s="849"/>
      <c r="V36" s="813">
        <v>307</v>
      </c>
      <c r="W36" s="815"/>
      <c r="X36" s="815"/>
      <c r="Y36" s="815"/>
      <c r="Z36" s="849"/>
      <c r="AA36" s="813">
        <v>0</v>
      </c>
      <c r="AB36" s="815"/>
      <c r="AC36" s="815"/>
      <c r="AD36" s="815"/>
      <c r="AE36" s="816"/>
      <c r="AF36" s="814" t="s">
        <v>129</v>
      </c>
      <c r="AG36" s="815"/>
      <c r="AH36" s="815"/>
      <c r="AI36" s="815"/>
      <c r="AJ36" s="816"/>
      <c r="AK36" s="874">
        <v>149</v>
      </c>
      <c r="AL36" s="866"/>
      <c r="AM36" s="866"/>
      <c r="AN36" s="866"/>
      <c r="AO36" s="867"/>
      <c r="AP36" s="865" t="s">
        <v>610</v>
      </c>
      <c r="AQ36" s="866"/>
      <c r="AR36" s="866"/>
      <c r="AS36" s="866"/>
      <c r="AT36" s="867"/>
      <c r="AU36" s="865" t="s">
        <v>610</v>
      </c>
      <c r="AV36" s="866"/>
      <c r="AW36" s="866"/>
      <c r="AX36" s="866"/>
      <c r="AY36" s="867"/>
      <c r="AZ36" s="868"/>
      <c r="BA36" s="869"/>
      <c r="BB36" s="869"/>
      <c r="BC36" s="869"/>
      <c r="BD36" s="870"/>
      <c r="BE36" s="871" t="s">
        <v>422</v>
      </c>
      <c r="BF36" s="872"/>
      <c r="BG36" s="872"/>
      <c r="BH36" s="872"/>
      <c r="BI36" s="873"/>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t="s">
        <v>423</v>
      </c>
      <c r="C37" s="809"/>
      <c r="D37" s="809"/>
      <c r="E37" s="809"/>
      <c r="F37" s="809"/>
      <c r="G37" s="809"/>
      <c r="H37" s="809"/>
      <c r="I37" s="809"/>
      <c r="J37" s="809"/>
      <c r="K37" s="809"/>
      <c r="L37" s="809"/>
      <c r="M37" s="809"/>
      <c r="N37" s="809"/>
      <c r="O37" s="809"/>
      <c r="P37" s="810"/>
      <c r="Q37" s="848">
        <v>165</v>
      </c>
      <c r="R37" s="815"/>
      <c r="S37" s="815"/>
      <c r="T37" s="815"/>
      <c r="U37" s="849"/>
      <c r="V37" s="813">
        <v>165</v>
      </c>
      <c r="W37" s="815"/>
      <c r="X37" s="815"/>
      <c r="Y37" s="815"/>
      <c r="Z37" s="849"/>
      <c r="AA37" s="813">
        <v>0</v>
      </c>
      <c r="AB37" s="815"/>
      <c r="AC37" s="815"/>
      <c r="AD37" s="815"/>
      <c r="AE37" s="816"/>
      <c r="AF37" s="814" t="s">
        <v>129</v>
      </c>
      <c r="AG37" s="815"/>
      <c r="AH37" s="815"/>
      <c r="AI37" s="815"/>
      <c r="AJ37" s="816"/>
      <c r="AK37" s="874">
        <v>132</v>
      </c>
      <c r="AL37" s="866"/>
      <c r="AM37" s="866"/>
      <c r="AN37" s="866"/>
      <c r="AO37" s="867"/>
      <c r="AP37" s="865" t="s">
        <v>610</v>
      </c>
      <c r="AQ37" s="866"/>
      <c r="AR37" s="866"/>
      <c r="AS37" s="866"/>
      <c r="AT37" s="867"/>
      <c r="AU37" s="865" t="s">
        <v>610</v>
      </c>
      <c r="AV37" s="866"/>
      <c r="AW37" s="866"/>
      <c r="AX37" s="866"/>
      <c r="AY37" s="867"/>
      <c r="AZ37" s="868"/>
      <c r="BA37" s="869"/>
      <c r="BB37" s="869"/>
      <c r="BC37" s="869"/>
      <c r="BD37" s="870"/>
      <c r="BE37" s="871" t="s">
        <v>422</v>
      </c>
      <c r="BF37" s="872"/>
      <c r="BG37" s="872"/>
      <c r="BH37" s="872"/>
      <c r="BI37" s="873"/>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t="s">
        <v>424</v>
      </c>
      <c r="C38" s="809"/>
      <c r="D38" s="809"/>
      <c r="E38" s="809"/>
      <c r="F38" s="809"/>
      <c r="G38" s="809"/>
      <c r="H38" s="809"/>
      <c r="I38" s="809"/>
      <c r="J38" s="809"/>
      <c r="K38" s="809"/>
      <c r="L38" s="809"/>
      <c r="M38" s="809"/>
      <c r="N38" s="809"/>
      <c r="O38" s="809"/>
      <c r="P38" s="810"/>
      <c r="Q38" s="848">
        <v>637</v>
      </c>
      <c r="R38" s="815"/>
      <c r="S38" s="815"/>
      <c r="T38" s="815"/>
      <c r="U38" s="849"/>
      <c r="V38" s="813">
        <v>615</v>
      </c>
      <c r="W38" s="815"/>
      <c r="X38" s="815"/>
      <c r="Y38" s="815"/>
      <c r="Z38" s="849"/>
      <c r="AA38" s="813">
        <v>22</v>
      </c>
      <c r="AB38" s="815"/>
      <c r="AC38" s="815"/>
      <c r="AD38" s="815"/>
      <c r="AE38" s="816"/>
      <c r="AF38" s="814">
        <v>22</v>
      </c>
      <c r="AG38" s="815"/>
      <c r="AH38" s="815"/>
      <c r="AI38" s="815"/>
      <c r="AJ38" s="816"/>
      <c r="AK38" s="874" t="s">
        <v>610</v>
      </c>
      <c r="AL38" s="866"/>
      <c r="AM38" s="866"/>
      <c r="AN38" s="866"/>
      <c r="AO38" s="867"/>
      <c r="AP38" s="865" t="s">
        <v>610</v>
      </c>
      <c r="AQ38" s="866"/>
      <c r="AR38" s="866"/>
      <c r="AS38" s="866"/>
      <c r="AT38" s="867"/>
      <c r="AU38" s="865" t="s">
        <v>610</v>
      </c>
      <c r="AV38" s="866"/>
      <c r="AW38" s="866"/>
      <c r="AX38" s="866"/>
      <c r="AY38" s="867"/>
      <c r="AZ38" s="868"/>
      <c r="BA38" s="869"/>
      <c r="BB38" s="869"/>
      <c r="BC38" s="869"/>
      <c r="BD38" s="870"/>
      <c r="BE38" s="871" t="s">
        <v>422</v>
      </c>
      <c r="BF38" s="872"/>
      <c r="BG38" s="872"/>
      <c r="BH38" s="872"/>
      <c r="BI38" s="873"/>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7"/>
      <c r="AL39" s="875"/>
      <c r="AM39" s="875"/>
      <c r="AN39" s="875"/>
      <c r="AO39" s="875"/>
      <c r="AP39" s="875"/>
      <c r="AQ39" s="875"/>
      <c r="AR39" s="875"/>
      <c r="AS39" s="875"/>
      <c r="AT39" s="875"/>
      <c r="AU39" s="875"/>
      <c r="AV39" s="875"/>
      <c r="AW39" s="875"/>
      <c r="AX39" s="875"/>
      <c r="AY39" s="875"/>
      <c r="AZ39" s="876"/>
      <c r="BA39" s="876"/>
      <c r="BB39" s="876"/>
      <c r="BC39" s="876"/>
      <c r="BD39" s="876"/>
      <c r="BE39" s="877"/>
      <c r="BF39" s="877"/>
      <c r="BG39" s="877"/>
      <c r="BH39" s="877"/>
      <c r="BI39" s="878"/>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7"/>
      <c r="AL40" s="875"/>
      <c r="AM40" s="875"/>
      <c r="AN40" s="875"/>
      <c r="AO40" s="875"/>
      <c r="AP40" s="875"/>
      <c r="AQ40" s="875"/>
      <c r="AR40" s="875"/>
      <c r="AS40" s="875"/>
      <c r="AT40" s="875"/>
      <c r="AU40" s="875"/>
      <c r="AV40" s="875"/>
      <c r="AW40" s="875"/>
      <c r="AX40" s="875"/>
      <c r="AY40" s="875"/>
      <c r="AZ40" s="876"/>
      <c r="BA40" s="876"/>
      <c r="BB40" s="876"/>
      <c r="BC40" s="876"/>
      <c r="BD40" s="876"/>
      <c r="BE40" s="877"/>
      <c r="BF40" s="877"/>
      <c r="BG40" s="877"/>
      <c r="BH40" s="877"/>
      <c r="BI40" s="878"/>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7"/>
      <c r="AL41" s="875"/>
      <c r="AM41" s="875"/>
      <c r="AN41" s="875"/>
      <c r="AO41" s="875"/>
      <c r="AP41" s="875"/>
      <c r="AQ41" s="875"/>
      <c r="AR41" s="875"/>
      <c r="AS41" s="875"/>
      <c r="AT41" s="875"/>
      <c r="AU41" s="875"/>
      <c r="AV41" s="875"/>
      <c r="AW41" s="875"/>
      <c r="AX41" s="875"/>
      <c r="AY41" s="875"/>
      <c r="AZ41" s="876"/>
      <c r="BA41" s="876"/>
      <c r="BB41" s="876"/>
      <c r="BC41" s="876"/>
      <c r="BD41" s="876"/>
      <c r="BE41" s="877"/>
      <c r="BF41" s="877"/>
      <c r="BG41" s="877"/>
      <c r="BH41" s="877"/>
      <c r="BI41" s="878"/>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7"/>
      <c r="AL42" s="875"/>
      <c r="AM42" s="875"/>
      <c r="AN42" s="875"/>
      <c r="AO42" s="875"/>
      <c r="AP42" s="875"/>
      <c r="AQ42" s="875"/>
      <c r="AR42" s="875"/>
      <c r="AS42" s="875"/>
      <c r="AT42" s="875"/>
      <c r="AU42" s="875"/>
      <c r="AV42" s="875"/>
      <c r="AW42" s="875"/>
      <c r="AX42" s="875"/>
      <c r="AY42" s="875"/>
      <c r="AZ42" s="876"/>
      <c r="BA42" s="876"/>
      <c r="BB42" s="876"/>
      <c r="BC42" s="876"/>
      <c r="BD42" s="876"/>
      <c r="BE42" s="877"/>
      <c r="BF42" s="877"/>
      <c r="BG42" s="877"/>
      <c r="BH42" s="877"/>
      <c r="BI42" s="878"/>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7"/>
      <c r="AL43" s="875"/>
      <c r="AM43" s="875"/>
      <c r="AN43" s="875"/>
      <c r="AO43" s="875"/>
      <c r="AP43" s="875"/>
      <c r="AQ43" s="875"/>
      <c r="AR43" s="875"/>
      <c r="AS43" s="875"/>
      <c r="AT43" s="875"/>
      <c r="AU43" s="875"/>
      <c r="AV43" s="875"/>
      <c r="AW43" s="875"/>
      <c r="AX43" s="875"/>
      <c r="AY43" s="875"/>
      <c r="AZ43" s="876"/>
      <c r="BA43" s="876"/>
      <c r="BB43" s="876"/>
      <c r="BC43" s="876"/>
      <c r="BD43" s="876"/>
      <c r="BE43" s="877"/>
      <c r="BF43" s="877"/>
      <c r="BG43" s="877"/>
      <c r="BH43" s="877"/>
      <c r="BI43" s="878"/>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7"/>
      <c r="AL44" s="875"/>
      <c r="AM44" s="875"/>
      <c r="AN44" s="875"/>
      <c r="AO44" s="875"/>
      <c r="AP44" s="875"/>
      <c r="AQ44" s="875"/>
      <c r="AR44" s="875"/>
      <c r="AS44" s="875"/>
      <c r="AT44" s="875"/>
      <c r="AU44" s="875"/>
      <c r="AV44" s="875"/>
      <c r="AW44" s="875"/>
      <c r="AX44" s="875"/>
      <c r="AY44" s="875"/>
      <c r="AZ44" s="876"/>
      <c r="BA44" s="876"/>
      <c r="BB44" s="876"/>
      <c r="BC44" s="876"/>
      <c r="BD44" s="876"/>
      <c r="BE44" s="877"/>
      <c r="BF44" s="877"/>
      <c r="BG44" s="877"/>
      <c r="BH44" s="877"/>
      <c r="BI44" s="878"/>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7"/>
      <c r="AL45" s="875"/>
      <c r="AM45" s="875"/>
      <c r="AN45" s="875"/>
      <c r="AO45" s="875"/>
      <c r="AP45" s="875"/>
      <c r="AQ45" s="875"/>
      <c r="AR45" s="875"/>
      <c r="AS45" s="875"/>
      <c r="AT45" s="875"/>
      <c r="AU45" s="875"/>
      <c r="AV45" s="875"/>
      <c r="AW45" s="875"/>
      <c r="AX45" s="875"/>
      <c r="AY45" s="875"/>
      <c r="AZ45" s="876"/>
      <c r="BA45" s="876"/>
      <c r="BB45" s="876"/>
      <c r="BC45" s="876"/>
      <c r="BD45" s="876"/>
      <c r="BE45" s="877"/>
      <c r="BF45" s="877"/>
      <c r="BG45" s="877"/>
      <c r="BH45" s="877"/>
      <c r="BI45" s="878"/>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7"/>
      <c r="AL46" s="875"/>
      <c r="AM46" s="875"/>
      <c r="AN46" s="875"/>
      <c r="AO46" s="875"/>
      <c r="AP46" s="875"/>
      <c r="AQ46" s="875"/>
      <c r="AR46" s="875"/>
      <c r="AS46" s="875"/>
      <c r="AT46" s="875"/>
      <c r="AU46" s="875"/>
      <c r="AV46" s="875"/>
      <c r="AW46" s="875"/>
      <c r="AX46" s="875"/>
      <c r="AY46" s="875"/>
      <c r="AZ46" s="876"/>
      <c r="BA46" s="876"/>
      <c r="BB46" s="876"/>
      <c r="BC46" s="876"/>
      <c r="BD46" s="876"/>
      <c r="BE46" s="877"/>
      <c r="BF46" s="877"/>
      <c r="BG46" s="877"/>
      <c r="BH46" s="877"/>
      <c r="BI46" s="878"/>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7"/>
      <c r="AL47" s="875"/>
      <c r="AM47" s="875"/>
      <c r="AN47" s="875"/>
      <c r="AO47" s="875"/>
      <c r="AP47" s="875"/>
      <c r="AQ47" s="875"/>
      <c r="AR47" s="875"/>
      <c r="AS47" s="875"/>
      <c r="AT47" s="875"/>
      <c r="AU47" s="875"/>
      <c r="AV47" s="875"/>
      <c r="AW47" s="875"/>
      <c r="AX47" s="875"/>
      <c r="AY47" s="875"/>
      <c r="AZ47" s="876"/>
      <c r="BA47" s="876"/>
      <c r="BB47" s="876"/>
      <c r="BC47" s="876"/>
      <c r="BD47" s="876"/>
      <c r="BE47" s="877"/>
      <c r="BF47" s="877"/>
      <c r="BG47" s="877"/>
      <c r="BH47" s="877"/>
      <c r="BI47" s="878"/>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7"/>
      <c r="AL48" s="875"/>
      <c r="AM48" s="875"/>
      <c r="AN48" s="875"/>
      <c r="AO48" s="875"/>
      <c r="AP48" s="875"/>
      <c r="AQ48" s="875"/>
      <c r="AR48" s="875"/>
      <c r="AS48" s="875"/>
      <c r="AT48" s="875"/>
      <c r="AU48" s="875"/>
      <c r="AV48" s="875"/>
      <c r="AW48" s="875"/>
      <c r="AX48" s="875"/>
      <c r="AY48" s="875"/>
      <c r="AZ48" s="876"/>
      <c r="BA48" s="876"/>
      <c r="BB48" s="876"/>
      <c r="BC48" s="876"/>
      <c r="BD48" s="876"/>
      <c r="BE48" s="877"/>
      <c r="BF48" s="877"/>
      <c r="BG48" s="877"/>
      <c r="BH48" s="877"/>
      <c r="BI48" s="878"/>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7"/>
      <c r="AL49" s="875"/>
      <c r="AM49" s="875"/>
      <c r="AN49" s="875"/>
      <c r="AO49" s="875"/>
      <c r="AP49" s="875"/>
      <c r="AQ49" s="875"/>
      <c r="AR49" s="875"/>
      <c r="AS49" s="875"/>
      <c r="AT49" s="875"/>
      <c r="AU49" s="875"/>
      <c r="AV49" s="875"/>
      <c r="AW49" s="875"/>
      <c r="AX49" s="875"/>
      <c r="AY49" s="875"/>
      <c r="AZ49" s="876"/>
      <c r="BA49" s="876"/>
      <c r="BB49" s="876"/>
      <c r="BC49" s="876"/>
      <c r="BD49" s="876"/>
      <c r="BE49" s="877"/>
      <c r="BF49" s="877"/>
      <c r="BG49" s="877"/>
      <c r="BH49" s="877"/>
      <c r="BI49" s="878"/>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79"/>
      <c r="R50" s="880"/>
      <c r="S50" s="880"/>
      <c r="T50" s="880"/>
      <c r="U50" s="880"/>
      <c r="V50" s="880"/>
      <c r="W50" s="880"/>
      <c r="X50" s="880"/>
      <c r="Y50" s="880"/>
      <c r="Z50" s="880"/>
      <c r="AA50" s="880"/>
      <c r="AB50" s="880"/>
      <c r="AC50" s="880"/>
      <c r="AD50" s="880"/>
      <c r="AE50" s="881"/>
      <c r="AF50" s="814"/>
      <c r="AG50" s="815"/>
      <c r="AH50" s="815"/>
      <c r="AI50" s="815"/>
      <c r="AJ50" s="816"/>
      <c r="AK50" s="883"/>
      <c r="AL50" s="880"/>
      <c r="AM50" s="880"/>
      <c r="AN50" s="880"/>
      <c r="AO50" s="880"/>
      <c r="AP50" s="880"/>
      <c r="AQ50" s="880"/>
      <c r="AR50" s="880"/>
      <c r="AS50" s="880"/>
      <c r="AT50" s="880"/>
      <c r="AU50" s="880"/>
      <c r="AV50" s="880"/>
      <c r="AW50" s="880"/>
      <c r="AX50" s="880"/>
      <c r="AY50" s="880"/>
      <c r="AZ50" s="882"/>
      <c r="BA50" s="882"/>
      <c r="BB50" s="882"/>
      <c r="BC50" s="882"/>
      <c r="BD50" s="882"/>
      <c r="BE50" s="877"/>
      <c r="BF50" s="877"/>
      <c r="BG50" s="877"/>
      <c r="BH50" s="877"/>
      <c r="BI50" s="878"/>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79"/>
      <c r="R51" s="880"/>
      <c r="S51" s="880"/>
      <c r="T51" s="880"/>
      <c r="U51" s="880"/>
      <c r="V51" s="880"/>
      <c r="W51" s="880"/>
      <c r="X51" s="880"/>
      <c r="Y51" s="880"/>
      <c r="Z51" s="880"/>
      <c r="AA51" s="880"/>
      <c r="AB51" s="880"/>
      <c r="AC51" s="880"/>
      <c r="AD51" s="880"/>
      <c r="AE51" s="881"/>
      <c r="AF51" s="814"/>
      <c r="AG51" s="815"/>
      <c r="AH51" s="815"/>
      <c r="AI51" s="815"/>
      <c r="AJ51" s="816"/>
      <c r="AK51" s="883"/>
      <c r="AL51" s="880"/>
      <c r="AM51" s="880"/>
      <c r="AN51" s="880"/>
      <c r="AO51" s="880"/>
      <c r="AP51" s="880"/>
      <c r="AQ51" s="880"/>
      <c r="AR51" s="880"/>
      <c r="AS51" s="880"/>
      <c r="AT51" s="880"/>
      <c r="AU51" s="880"/>
      <c r="AV51" s="880"/>
      <c r="AW51" s="880"/>
      <c r="AX51" s="880"/>
      <c r="AY51" s="880"/>
      <c r="AZ51" s="882"/>
      <c r="BA51" s="882"/>
      <c r="BB51" s="882"/>
      <c r="BC51" s="882"/>
      <c r="BD51" s="882"/>
      <c r="BE51" s="877"/>
      <c r="BF51" s="877"/>
      <c r="BG51" s="877"/>
      <c r="BH51" s="877"/>
      <c r="BI51" s="878"/>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79"/>
      <c r="R52" s="880"/>
      <c r="S52" s="880"/>
      <c r="T52" s="880"/>
      <c r="U52" s="880"/>
      <c r="V52" s="880"/>
      <c r="W52" s="880"/>
      <c r="X52" s="880"/>
      <c r="Y52" s="880"/>
      <c r="Z52" s="880"/>
      <c r="AA52" s="880"/>
      <c r="AB52" s="880"/>
      <c r="AC52" s="880"/>
      <c r="AD52" s="880"/>
      <c r="AE52" s="881"/>
      <c r="AF52" s="814"/>
      <c r="AG52" s="815"/>
      <c r="AH52" s="815"/>
      <c r="AI52" s="815"/>
      <c r="AJ52" s="816"/>
      <c r="AK52" s="883"/>
      <c r="AL52" s="880"/>
      <c r="AM52" s="880"/>
      <c r="AN52" s="880"/>
      <c r="AO52" s="880"/>
      <c r="AP52" s="880"/>
      <c r="AQ52" s="880"/>
      <c r="AR52" s="880"/>
      <c r="AS52" s="880"/>
      <c r="AT52" s="880"/>
      <c r="AU52" s="880"/>
      <c r="AV52" s="880"/>
      <c r="AW52" s="880"/>
      <c r="AX52" s="880"/>
      <c r="AY52" s="880"/>
      <c r="AZ52" s="882"/>
      <c r="BA52" s="882"/>
      <c r="BB52" s="882"/>
      <c r="BC52" s="882"/>
      <c r="BD52" s="882"/>
      <c r="BE52" s="877"/>
      <c r="BF52" s="877"/>
      <c r="BG52" s="877"/>
      <c r="BH52" s="877"/>
      <c r="BI52" s="878"/>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79"/>
      <c r="R53" s="880"/>
      <c r="S53" s="880"/>
      <c r="T53" s="880"/>
      <c r="U53" s="880"/>
      <c r="V53" s="880"/>
      <c r="W53" s="880"/>
      <c r="X53" s="880"/>
      <c r="Y53" s="880"/>
      <c r="Z53" s="880"/>
      <c r="AA53" s="880"/>
      <c r="AB53" s="880"/>
      <c r="AC53" s="880"/>
      <c r="AD53" s="880"/>
      <c r="AE53" s="881"/>
      <c r="AF53" s="814"/>
      <c r="AG53" s="815"/>
      <c r="AH53" s="815"/>
      <c r="AI53" s="815"/>
      <c r="AJ53" s="816"/>
      <c r="AK53" s="883"/>
      <c r="AL53" s="880"/>
      <c r="AM53" s="880"/>
      <c r="AN53" s="880"/>
      <c r="AO53" s="880"/>
      <c r="AP53" s="880"/>
      <c r="AQ53" s="880"/>
      <c r="AR53" s="880"/>
      <c r="AS53" s="880"/>
      <c r="AT53" s="880"/>
      <c r="AU53" s="880"/>
      <c r="AV53" s="880"/>
      <c r="AW53" s="880"/>
      <c r="AX53" s="880"/>
      <c r="AY53" s="880"/>
      <c r="AZ53" s="882"/>
      <c r="BA53" s="882"/>
      <c r="BB53" s="882"/>
      <c r="BC53" s="882"/>
      <c r="BD53" s="882"/>
      <c r="BE53" s="877"/>
      <c r="BF53" s="877"/>
      <c r="BG53" s="877"/>
      <c r="BH53" s="877"/>
      <c r="BI53" s="878"/>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79"/>
      <c r="R54" s="880"/>
      <c r="S54" s="880"/>
      <c r="T54" s="880"/>
      <c r="U54" s="880"/>
      <c r="V54" s="880"/>
      <c r="W54" s="880"/>
      <c r="X54" s="880"/>
      <c r="Y54" s="880"/>
      <c r="Z54" s="880"/>
      <c r="AA54" s="880"/>
      <c r="AB54" s="880"/>
      <c r="AC54" s="880"/>
      <c r="AD54" s="880"/>
      <c r="AE54" s="881"/>
      <c r="AF54" s="814"/>
      <c r="AG54" s="815"/>
      <c r="AH54" s="815"/>
      <c r="AI54" s="815"/>
      <c r="AJ54" s="816"/>
      <c r="AK54" s="883"/>
      <c r="AL54" s="880"/>
      <c r="AM54" s="880"/>
      <c r="AN54" s="880"/>
      <c r="AO54" s="880"/>
      <c r="AP54" s="880"/>
      <c r="AQ54" s="880"/>
      <c r="AR54" s="880"/>
      <c r="AS54" s="880"/>
      <c r="AT54" s="880"/>
      <c r="AU54" s="880"/>
      <c r="AV54" s="880"/>
      <c r="AW54" s="880"/>
      <c r="AX54" s="880"/>
      <c r="AY54" s="880"/>
      <c r="AZ54" s="882"/>
      <c r="BA54" s="882"/>
      <c r="BB54" s="882"/>
      <c r="BC54" s="882"/>
      <c r="BD54" s="882"/>
      <c r="BE54" s="877"/>
      <c r="BF54" s="877"/>
      <c r="BG54" s="877"/>
      <c r="BH54" s="877"/>
      <c r="BI54" s="878"/>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79"/>
      <c r="R55" s="880"/>
      <c r="S55" s="880"/>
      <c r="T55" s="880"/>
      <c r="U55" s="880"/>
      <c r="V55" s="880"/>
      <c r="W55" s="880"/>
      <c r="X55" s="880"/>
      <c r="Y55" s="880"/>
      <c r="Z55" s="880"/>
      <c r="AA55" s="880"/>
      <c r="AB55" s="880"/>
      <c r="AC55" s="880"/>
      <c r="AD55" s="880"/>
      <c r="AE55" s="881"/>
      <c r="AF55" s="814"/>
      <c r="AG55" s="815"/>
      <c r="AH55" s="815"/>
      <c r="AI55" s="815"/>
      <c r="AJ55" s="816"/>
      <c r="AK55" s="883"/>
      <c r="AL55" s="880"/>
      <c r="AM55" s="880"/>
      <c r="AN55" s="880"/>
      <c r="AO55" s="880"/>
      <c r="AP55" s="880"/>
      <c r="AQ55" s="880"/>
      <c r="AR55" s="880"/>
      <c r="AS55" s="880"/>
      <c r="AT55" s="880"/>
      <c r="AU55" s="880"/>
      <c r="AV55" s="880"/>
      <c r="AW55" s="880"/>
      <c r="AX55" s="880"/>
      <c r="AY55" s="880"/>
      <c r="AZ55" s="882"/>
      <c r="BA55" s="882"/>
      <c r="BB55" s="882"/>
      <c r="BC55" s="882"/>
      <c r="BD55" s="882"/>
      <c r="BE55" s="877"/>
      <c r="BF55" s="877"/>
      <c r="BG55" s="877"/>
      <c r="BH55" s="877"/>
      <c r="BI55" s="878"/>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79"/>
      <c r="R56" s="880"/>
      <c r="S56" s="880"/>
      <c r="T56" s="880"/>
      <c r="U56" s="880"/>
      <c r="V56" s="880"/>
      <c r="W56" s="880"/>
      <c r="X56" s="880"/>
      <c r="Y56" s="880"/>
      <c r="Z56" s="880"/>
      <c r="AA56" s="880"/>
      <c r="AB56" s="880"/>
      <c r="AC56" s="880"/>
      <c r="AD56" s="880"/>
      <c r="AE56" s="881"/>
      <c r="AF56" s="814"/>
      <c r="AG56" s="815"/>
      <c r="AH56" s="815"/>
      <c r="AI56" s="815"/>
      <c r="AJ56" s="816"/>
      <c r="AK56" s="883"/>
      <c r="AL56" s="880"/>
      <c r="AM56" s="880"/>
      <c r="AN56" s="880"/>
      <c r="AO56" s="880"/>
      <c r="AP56" s="880"/>
      <c r="AQ56" s="880"/>
      <c r="AR56" s="880"/>
      <c r="AS56" s="880"/>
      <c r="AT56" s="880"/>
      <c r="AU56" s="880"/>
      <c r="AV56" s="880"/>
      <c r="AW56" s="880"/>
      <c r="AX56" s="880"/>
      <c r="AY56" s="880"/>
      <c r="AZ56" s="882"/>
      <c r="BA56" s="882"/>
      <c r="BB56" s="882"/>
      <c r="BC56" s="882"/>
      <c r="BD56" s="882"/>
      <c r="BE56" s="877"/>
      <c r="BF56" s="877"/>
      <c r="BG56" s="877"/>
      <c r="BH56" s="877"/>
      <c r="BI56" s="878"/>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79"/>
      <c r="R57" s="880"/>
      <c r="S57" s="880"/>
      <c r="T57" s="880"/>
      <c r="U57" s="880"/>
      <c r="V57" s="880"/>
      <c r="W57" s="880"/>
      <c r="X57" s="880"/>
      <c r="Y57" s="880"/>
      <c r="Z57" s="880"/>
      <c r="AA57" s="880"/>
      <c r="AB57" s="880"/>
      <c r="AC57" s="880"/>
      <c r="AD57" s="880"/>
      <c r="AE57" s="881"/>
      <c r="AF57" s="814"/>
      <c r="AG57" s="815"/>
      <c r="AH57" s="815"/>
      <c r="AI57" s="815"/>
      <c r="AJ57" s="816"/>
      <c r="AK57" s="883"/>
      <c r="AL57" s="880"/>
      <c r="AM57" s="880"/>
      <c r="AN57" s="880"/>
      <c r="AO57" s="880"/>
      <c r="AP57" s="880"/>
      <c r="AQ57" s="880"/>
      <c r="AR57" s="880"/>
      <c r="AS57" s="880"/>
      <c r="AT57" s="880"/>
      <c r="AU57" s="880"/>
      <c r="AV57" s="880"/>
      <c r="AW57" s="880"/>
      <c r="AX57" s="880"/>
      <c r="AY57" s="880"/>
      <c r="AZ57" s="882"/>
      <c r="BA57" s="882"/>
      <c r="BB57" s="882"/>
      <c r="BC57" s="882"/>
      <c r="BD57" s="882"/>
      <c r="BE57" s="877"/>
      <c r="BF57" s="877"/>
      <c r="BG57" s="877"/>
      <c r="BH57" s="877"/>
      <c r="BI57" s="878"/>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79"/>
      <c r="R58" s="880"/>
      <c r="S58" s="880"/>
      <c r="T58" s="880"/>
      <c r="U58" s="880"/>
      <c r="V58" s="880"/>
      <c r="W58" s="880"/>
      <c r="X58" s="880"/>
      <c r="Y58" s="880"/>
      <c r="Z58" s="880"/>
      <c r="AA58" s="880"/>
      <c r="AB58" s="880"/>
      <c r="AC58" s="880"/>
      <c r="AD58" s="880"/>
      <c r="AE58" s="881"/>
      <c r="AF58" s="814"/>
      <c r="AG58" s="815"/>
      <c r="AH58" s="815"/>
      <c r="AI58" s="815"/>
      <c r="AJ58" s="816"/>
      <c r="AK58" s="883"/>
      <c r="AL58" s="880"/>
      <c r="AM58" s="880"/>
      <c r="AN58" s="880"/>
      <c r="AO58" s="880"/>
      <c r="AP58" s="880"/>
      <c r="AQ58" s="880"/>
      <c r="AR58" s="880"/>
      <c r="AS58" s="880"/>
      <c r="AT58" s="880"/>
      <c r="AU58" s="880"/>
      <c r="AV58" s="880"/>
      <c r="AW58" s="880"/>
      <c r="AX58" s="880"/>
      <c r="AY58" s="880"/>
      <c r="AZ58" s="882"/>
      <c r="BA58" s="882"/>
      <c r="BB58" s="882"/>
      <c r="BC58" s="882"/>
      <c r="BD58" s="882"/>
      <c r="BE58" s="877"/>
      <c r="BF58" s="877"/>
      <c r="BG58" s="877"/>
      <c r="BH58" s="877"/>
      <c r="BI58" s="878"/>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79"/>
      <c r="R59" s="880"/>
      <c r="S59" s="880"/>
      <c r="T59" s="880"/>
      <c r="U59" s="880"/>
      <c r="V59" s="880"/>
      <c r="W59" s="880"/>
      <c r="X59" s="880"/>
      <c r="Y59" s="880"/>
      <c r="Z59" s="880"/>
      <c r="AA59" s="880"/>
      <c r="AB59" s="880"/>
      <c r="AC59" s="880"/>
      <c r="AD59" s="880"/>
      <c r="AE59" s="881"/>
      <c r="AF59" s="814"/>
      <c r="AG59" s="815"/>
      <c r="AH59" s="815"/>
      <c r="AI59" s="815"/>
      <c r="AJ59" s="816"/>
      <c r="AK59" s="883"/>
      <c r="AL59" s="880"/>
      <c r="AM59" s="880"/>
      <c r="AN59" s="880"/>
      <c r="AO59" s="880"/>
      <c r="AP59" s="880"/>
      <c r="AQ59" s="880"/>
      <c r="AR59" s="880"/>
      <c r="AS59" s="880"/>
      <c r="AT59" s="880"/>
      <c r="AU59" s="880"/>
      <c r="AV59" s="880"/>
      <c r="AW59" s="880"/>
      <c r="AX59" s="880"/>
      <c r="AY59" s="880"/>
      <c r="AZ59" s="882"/>
      <c r="BA59" s="882"/>
      <c r="BB59" s="882"/>
      <c r="BC59" s="882"/>
      <c r="BD59" s="882"/>
      <c r="BE59" s="877"/>
      <c r="BF59" s="877"/>
      <c r="BG59" s="877"/>
      <c r="BH59" s="877"/>
      <c r="BI59" s="878"/>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79"/>
      <c r="R60" s="880"/>
      <c r="S60" s="880"/>
      <c r="T60" s="880"/>
      <c r="U60" s="880"/>
      <c r="V60" s="880"/>
      <c r="W60" s="880"/>
      <c r="X60" s="880"/>
      <c r="Y60" s="880"/>
      <c r="Z60" s="880"/>
      <c r="AA60" s="880"/>
      <c r="AB60" s="880"/>
      <c r="AC60" s="880"/>
      <c r="AD60" s="880"/>
      <c r="AE60" s="881"/>
      <c r="AF60" s="814"/>
      <c r="AG60" s="815"/>
      <c r="AH60" s="815"/>
      <c r="AI60" s="815"/>
      <c r="AJ60" s="816"/>
      <c r="AK60" s="883"/>
      <c r="AL60" s="880"/>
      <c r="AM60" s="880"/>
      <c r="AN60" s="880"/>
      <c r="AO60" s="880"/>
      <c r="AP60" s="880"/>
      <c r="AQ60" s="880"/>
      <c r="AR60" s="880"/>
      <c r="AS60" s="880"/>
      <c r="AT60" s="880"/>
      <c r="AU60" s="880"/>
      <c r="AV60" s="880"/>
      <c r="AW60" s="880"/>
      <c r="AX60" s="880"/>
      <c r="AY60" s="880"/>
      <c r="AZ60" s="882"/>
      <c r="BA60" s="882"/>
      <c r="BB60" s="882"/>
      <c r="BC60" s="882"/>
      <c r="BD60" s="882"/>
      <c r="BE60" s="877"/>
      <c r="BF60" s="877"/>
      <c r="BG60" s="877"/>
      <c r="BH60" s="877"/>
      <c r="BI60" s="878"/>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79"/>
      <c r="R61" s="880"/>
      <c r="S61" s="880"/>
      <c r="T61" s="880"/>
      <c r="U61" s="880"/>
      <c r="V61" s="880"/>
      <c r="W61" s="880"/>
      <c r="X61" s="880"/>
      <c r="Y61" s="880"/>
      <c r="Z61" s="880"/>
      <c r="AA61" s="880"/>
      <c r="AB61" s="880"/>
      <c r="AC61" s="880"/>
      <c r="AD61" s="880"/>
      <c r="AE61" s="881"/>
      <c r="AF61" s="814"/>
      <c r="AG61" s="815"/>
      <c r="AH61" s="815"/>
      <c r="AI61" s="815"/>
      <c r="AJ61" s="816"/>
      <c r="AK61" s="883"/>
      <c r="AL61" s="880"/>
      <c r="AM61" s="880"/>
      <c r="AN61" s="880"/>
      <c r="AO61" s="880"/>
      <c r="AP61" s="880"/>
      <c r="AQ61" s="880"/>
      <c r="AR61" s="880"/>
      <c r="AS61" s="880"/>
      <c r="AT61" s="880"/>
      <c r="AU61" s="880"/>
      <c r="AV61" s="880"/>
      <c r="AW61" s="880"/>
      <c r="AX61" s="880"/>
      <c r="AY61" s="880"/>
      <c r="AZ61" s="882"/>
      <c r="BA61" s="882"/>
      <c r="BB61" s="882"/>
      <c r="BC61" s="882"/>
      <c r="BD61" s="882"/>
      <c r="BE61" s="877"/>
      <c r="BF61" s="877"/>
      <c r="BG61" s="877"/>
      <c r="BH61" s="877"/>
      <c r="BI61" s="878"/>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79"/>
      <c r="R62" s="880"/>
      <c r="S62" s="880"/>
      <c r="T62" s="880"/>
      <c r="U62" s="880"/>
      <c r="V62" s="880"/>
      <c r="W62" s="880"/>
      <c r="X62" s="880"/>
      <c r="Y62" s="880"/>
      <c r="Z62" s="880"/>
      <c r="AA62" s="880"/>
      <c r="AB62" s="880"/>
      <c r="AC62" s="880"/>
      <c r="AD62" s="880"/>
      <c r="AE62" s="881"/>
      <c r="AF62" s="814"/>
      <c r="AG62" s="815"/>
      <c r="AH62" s="815"/>
      <c r="AI62" s="815"/>
      <c r="AJ62" s="816"/>
      <c r="AK62" s="883"/>
      <c r="AL62" s="880"/>
      <c r="AM62" s="880"/>
      <c r="AN62" s="880"/>
      <c r="AO62" s="880"/>
      <c r="AP62" s="880"/>
      <c r="AQ62" s="880"/>
      <c r="AR62" s="880"/>
      <c r="AS62" s="880"/>
      <c r="AT62" s="880"/>
      <c r="AU62" s="880"/>
      <c r="AV62" s="880"/>
      <c r="AW62" s="880"/>
      <c r="AX62" s="880"/>
      <c r="AY62" s="880"/>
      <c r="AZ62" s="882"/>
      <c r="BA62" s="882"/>
      <c r="BB62" s="882"/>
      <c r="BC62" s="882"/>
      <c r="BD62" s="882"/>
      <c r="BE62" s="877"/>
      <c r="BF62" s="877"/>
      <c r="BG62" s="877"/>
      <c r="BH62" s="877"/>
      <c r="BI62" s="878"/>
      <c r="BJ62" s="891" t="s">
        <v>425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399</v>
      </c>
      <c r="B63" s="817" t="s">
        <v>426</v>
      </c>
      <c r="C63" s="818"/>
      <c r="D63" s="818"/>
      <c r="E63" s="818"/>
      <c r="F63" s="818"/>
      <c r="G63" s="818"/>
      <c r="H63" s="818"/>
      <c r="I63" s="818"/>
      <c r="J63" s="818"/>
      <c r="K63" s="818"/>
      <c r="L63" s="818"/>
      <c r="M63" s="818"/>
      <c r="N63" s="818"/>
      <c r="O63" s="818"/>
      <c r="P63" s="819"/>
      <c r="Q63" s="884"/>
      <c r="R63" s="885"/>
      <c r="S63" s="885"/>
      <c r="T63" s="885"/>
      <c r="U63" s="885"/>
      <c r="V63" s="885"/>
      <c r="W63" s="885"/>
      <c r="X63" s="885"/>
      <c r="Y63" s="885"/>
      <c r="Z63" s="885"/>
      <c r="AA63" s="885"/>
      <c r="AB63" s="885"/>
      <c r="AC63" s="885"/>
      <c r="AD63" s="885"/>
      <c r="AE63" s="886"/>
      <c r="AF63" s="887">
        <v>25231</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427</v>
      </c>
      <c r="BK63" s="896"/>
      <c r="BL63" s="896"/>
      <c r="BM63" s="896"/>
      <c r="BN63" s="897"/>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429</v>
      </c>
      <c r="B66" s="756"/>
      <c r="C66" s="756"/>
      <c r="D66" s="756"/>
      <c r="E66" s="756"/>
      <c r="F66" s="756"/>
      <c r="G66" s="756"/>
      <c r="H66" s="756"/>
      <c r="I66" s="756"/>
      <c r="J66" s="756"/>
      <c r="K66" s="756"/>
      <c r="L66" s="756"/>
      <c r="M66" s="756"/>
      <c r="N66" s="756"/>
      <c r="O66" s="756"/>
      <c r="P66" s="757"/>
      <c r="Q66" s="761" t="s">
        <v>430</v>
      </c>
      <c r="R66" s="762"/>
      <c r="S66" s="762"/>
      <c r="T66" s="762"/>
      <c r="U66" s="763"/>
      <c r="V66" s="761" t="s">
        <v>431</v>
      </c>
      <c r="W66" s="762"/>
      <c r="X66" s="762"/>
      <c r="Y66" s="762"/>
      <c r="Z66" s="763"/>
      <c r="AA66" s="761" t="s">
        <v>432</v>
      </c>
      <c r="AB66" s="762"/>
      <c r="AC66" s="762"/>
      <c r="AD66" s="762"/>
      <c r="AE66" s="763"/>
      <c r="AF66" s="898" t="s">
        <v>433</v>
      </c>
      <c r="AG66" s="843"/>
      <c r="AH66" s="843"/>
      <c r="AI66" s="843"/>
      <c r="AJ66" s="899"/>
      <c r="AK66" s="761" t="s">
        <v>434</v>
      </c>
      <c r="AL66" s="756"/>
      <c r="AM66" s="756"/>
      <c r="AN66" s="756"/>
      <c r="AO66" s="757"/>
      <c r="AP66" s="761" t="s">
        <v>435</v>
      </c>
      <c r="AQ66" s="762"/>
      <c r="AR66" s="762"/>
      <c r="AS66" s="762"/>
      <c r="AT66" s="763"/>
      <c r="AU66" s="761" t="s">
        <v>436</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903"/>
      <c r="BT66" s="904"/>
      <c r="BU66" s="904"/>
      <c r="BV66" s="904"/>
      <c r="BW66" s="904"/>
      <c r="BX66" s="904"/>
      <c r="BY66" s="904"/>
      <c r="BZ66" s="904"/>
      <c r="CA66" s="904"/>
      <c r="CB66" s="904"/>
      <c r="CC66" s="904"/>
      <c r="CD66" s="904"/>
      <c r="CE66" s="904"/>
      <c r="CF66" s="904"/>
      <c r="CG66" s="909"/>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900"/>
      <c r="AG67" s="846"/>
      <c r="AH67" s="846"/>
      <c r="AI67" s="846"/>
      <c r="AJ67" s="901"/>
      <c r="AK67" s="902"/>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903"/>
      <c r="BT67" s="904"/>
      <c r="BU67" s="904"/>
      <c r="BV67" s="904"/>
      <c r="BW67" s="904"/>
      <c r="BX67" s="904"/>
      <c r="BY67" s="904"/>
      <c r="BZ67" s="904"/>
      <c r="CA67" s="904"/>
      <c r="CB67" s="904"/>
      <c r="CC67" s="904"/>
      <c r="CD67" s="904"/>
      <c r="CE67" s="904"/>
      <c r="CF67" s="904"/>
      <c r="CG67" s="909"/>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33"/>
    </row>
    <row r="68" spans="1:131" ht="26.25" customHeight="1" thickTop="1" x14ac:dyDescent="0.2">
      <c r="A68" s="239">
        <v>1</v>
      </c>
      <c r="B68" s="913" t="s">
        <v>616</v>
      </c>
      <c r="C68" s="851"/>
      <c r="D68" s="851"/>
      <c r="E68" s="851"/>
      <c r="F68" s="851"/>
      <c r="G68" s="851"/>
      <c r="H68" s="851"/>
      <c r="I68" s="851"/>
      <c r="J68" s="851"/>
      <c r="K68" s="851"/>
      <c r="L68" s="851"/>
      <c r="M68" s="851"/>
      <c r="N68" s="851"/>
      <c r="O68" s="851"/>
      <c r="P68" s="914"/>
      <c r="Q68" s="915">
        <v>104419</v>
      </c>
      <c r="R68" s="910"/>
      <c r="S68" s="910"/>
      <c r="T68" s="910"/>
      <c r="U68" s="910"/>
      <c r="V68" s="910">
        <v>100586</v>
      </c>
      <c r="W68" s="910"/>
      <c r="X68" s="910"/>
      <c r="Y68" s="910"/>
      <c r="Z68" s="910"/>
      <c r="AA68" s="910">
        <v>3833</v>
      </c>
      <c r="AB68" s="910"/>
      <c r="AC68" s="910"/>
      <c r="AD68" s="910"/>
      <c r="AE68" s="910"/>
      <c r="AF68" s="910">
        <v>13690</v>
      </c>
      <c r="AG68" s="910"/>
      <c r="AH68" s="910"/>
      <c r="AI68" s="910"/>
      <c r="AJ68" s="910"/>
      <c r="AK68" s="910" t="s">
        <v>610</v>
      </c>
      <c r="AL68" s="910"/>
      <c r="AM68" s="910"/>
      <c r="AN68" s="910"/>
      <c r="AO68" s="910"/>
      <c r="AP68" s="910" t="s">
        <v>610</v>
      </c>
      <c r="AQ68" s="910"/>
      <c r="AR68" s="910"/>
      <c r="AS68" s="910"/>
      <c r="AT68" s="910"/>
      <c r="AU68" s="910" t="s">
        <v>610</v>
      </c>
      <c r="AV68" s="910"/>
      <c r="AW68" s="910"/>
      <c r="AX68" s="910"/>
      <c r="AY68" s="910"/>
      <c r="AZ68" s="911"/>
      <c r="BA68" s="911"/>
      <c r="BB68" s="911"/>
      <c r="BC68" s="911"/>
      <c r="BD68" s="912"/>
      <c r="BE68" s="244"/>
      <c r="BF68" s="244"/>
      <c r="BG68" s="244"/>
      <c r="BH68" s="244"/>
      <c r="BI68" s="244"/>
      <c r="BJ68" s="244"/>
      <c r="BK68" s="244"/>
      <c r="BL68" s="244"/>
      <c r="BM68" s="244"/>
      <c r="BN68" s="244"/>
      <c r="BO68" s="244"/>
      <c r="BP68" s="244"/>
      <c r="BQ68" s="241">
        <v>62</v>
      </c>
      <c r="BR68" s="246"/>
      <c r="BS68" s="903"/>
      <c r="BT68" s="904"/>
      <c r="BU68" s="904"/>
      <c r="BV68" s="904"/>
      <c r="BW68" s="904"/>
      <c r="BX68" s="904"/>
      <c r="BY68" s="904"/>
      <c r="BZ68" s="904"/>
      <c r="CA68" s="904"/>
      <c r="CB68" s="904"/>
      <c r="CC68" s="904"/>
      <c r="CD68" s="904"/>
      <c r="CE68" s="904"/>
      <c r="CF68" s="904"/>
      <c r="CG68" s="909"/>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33"/>
    </row>
    <row r="69" spans="1:131" ht="26.25" customHeight="1" x14ac:dyDescent="0.2">
      <c r="A69" s="241">
        <v>2</v>
      </c>
      <c r="B69" s="916" t="s">
        <v>617</v>
      </c>
      <c r="C69" s="872"/>
      <c r="D69" s="872"/>
      <c r="E69" s="872"/>
      <c r="F69" s="872"/>
      <c r="G69" s="872"/>
      <c r="H69" s="872"/>
      <c r="I69" s="872"/>
      <c r="J69" s="872"/>
      <c r="K69" s="872"/>
      <c r="L69" s="872"/>
      <c r="M69" s="872"/>
      <c r="N69" s="872"/>
      <c r="O69" s="872"/>
      <c r="P69" s="917"/>
      <c r="Q69" s="918">
        <v>79</v>
      </c>
      <c r="R69" s="875"/>
      <c r="S69" s="875"/>
      <c r="T69" s="875"/>
      <c r="U69" s="875"/>
      <c r="V69" s="875">
        <v>79</v>
      </c>
      <c r="W69" s="875"/>
      <c r="X69" s="875"/>
      <c r="Y69" s="875"/>
      <c r="Z69" s="875"/>
      <c r="AA69" s="875">
        <v>0</v>
      </c>
      <c r="AB69" s="875"/>
      <c r="AC69" s="875"/>
      <c r="AD69" s="875"/>
      <c r="AE69" s="875"/>
      <c r="AF69" s="875">
        <v>0</v>
      </c>
      <c r="AG69" s="875"/>
      <c r="AH69" s="875"/>
      <c r="AI69" s="875"/>
      <c r="AJ69" s="875"/>
      <c r="AK69" s="875" t="s">
        <v>610</v>
      </c>
      <c r="AL69" s="875"/>
      <c r="AM69" s="875"/>
      <c r="AN69" s="875"/>
      <c r="AO69" s="875"/>
      <c r="AP69" s="875" t="s">
        <v>610</v>
      </c>
      <c r="AQ69" s="875"/>
      <c r="AR69" s="875"/>
      <c r="AS69" s="875"/>
      <c r="AT69" s="875"/>
      <c r="AU69" s="875" t="s">
        <v>610</v>
      </c>
      <c r="AV69" s="875"/>
      <c r="AW69" s="875"/>
      <c r="AX69" s="875"/>
      <c r="AY69" s="875"/>
      <c r="AZ69" s="877"/>
      <c r="BA69" s="877"/>
      <c r="BB69" s="877"/>
      <c r="BC69" s="877"/>
      <c r="BD69" s="878"/>
      <c r="BE69" s="244"/>
      <c r="BF69" s="244"/>
      <c r="BG69" s="244"/>
      <c r="BH69" s="244"/>
      <c r="BI69" s="244"/>
      <c r="BJ69" s="244"/>
      <c r="BK69" s="244"/>
      <c r="BL69" s="244"/>
      <c r="BM69" s="244"/>
      <c r="BN69" s="244"/>
      <c r="BO69" s="244"/>
      <c r="BP69" s="244"/>
      <c r="BQ69" s="241">
        <v>63</v>
      </c>
      <c r="BR69" s="246"/>
      <c r="BS69" s="903"/>
      <c r="BT69" s="904"/>
      <c r="BU69" s="904"/>
      <c r="BV69" s="904"/>
      <c r="BW69" s="904"/>
      <c r="BX69" s="904"/>
      <c r="BY69" s="904"/>
      <c r="BZ69" s="904"/>
      <c r="CA69" s="904"/>
      <c r="CB69" s="904"/>
      <c r="CC69" s="904"/>
      <c r="CD69" s="904"/>
      <c r="CE69" s="904"/>
      <c r="CF69" s="904"/>
      <c r="CG69" s="909"/>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33"/>
    </row>
    <row r="70" spans="1:131" ht="26.25" customHeight="1" x14ac:dyDescent="0.2">
      <c r="A70" s="241">
        <v>3</v>
      </c>
      <c r="B70" s="916" t="s">
        <v>618</v>
      </c>
      <c r="C70" s="872"/>
      <c r="D70" s="872"/>
      <c r="E70" s="872"/>
      <c r="F70" s="872"/>
      <c r="G70" s="872"/>
      <c r="H70" s="872"/>
      <c r="I70" s="872"/>
      <c r="J70" s="872"/>
      <c r="K70" s="872"/>
      <c r="L70" s="872"/>
      <c r="M70" s="872"/>
      <c r="N70" s="872"/>
      <c r="O70" s="872"/>
      <c r="P70" s="917"/>
      <c r="Q70" s="918">
        <v>425</v>
      </c>
      <c r="R70" s="875"/>
      <c r="S70" s="875"/>
      <c r="T70" s="875"/>
      <c r="U70" s="875"/>
      <c r="V70" s="875">
        <v>382</v>
      </c>
      <c r="W70" s="875"/>
      <c r="X70" s="875"/>
      <c r="Y70" s="875"/>
      <c r="Z70" s="875"/>
      <c r="AA70" s="875">
        <v>42</v>
      </c>
      <c r="AB70" s="875"/>
      <c r="AC70" s="875"/>
      <c r="AD70" s="875"/>
      <c r="AE70" s="875"/>
      <c r="AF70" s="875">
        <v>42</v>
      </c>
      <c r="AG70" s="875"/>
      <c r="AH70" s="875"/>
      <c r="AI70" s="875"/>
      <c r="AJ70" s="875"/>
      <c r="AK70" s="875">
        <v>1</v>
      </c>
      <c r="AL70" s="875"/>
      <c r="AM70" s="875"/>
      <c r="AN70" s="875"/>
      <c r="AO70" s="875"/>
      <c r="AP70" s="875">
        <v>15</v>
      </c>
      <c r="AQ70" s="875"/>
      <c r="AR70" s="875"/>
      <c r="AS70" s="875"/>
      <c r="AT70" s="875"/>
      <c r="AU70" s="875">
        <v>6</v>
      </c>
      <c r="AV70" s="875"/>
      <c r="AW70" s="875"/>
      <c r="AX70" s="875"/>
      <c r="AY70" s="875"/>
      <c r="AZ70" s="877"/>
      <c r="BA70" s="877"/>
      <c r="BB70" s="877"/>
      <c r="BC70" s="877"/>
      <c r="BD70" s="878"/>
      <c r="BE70" s="244"/>
      <c r="BF70" s="244"/>
      <c r="BG70" s="244"/>
      <c r="BH70" s="244"/>
      <c r="BI70" s="244"/>
      <c r="BJ70" s="244"/>
      <c r="BK70" s="244"/>
      <c r="BL70" s="244"/>
      <c r="BM70" s="244"/>
      <c r="BN70" s="244"/>
      <c r="BO70" s="244"/>
      <c r="BP70" s="244"/>
      <c r="BQ70" s="241">
        <v>64</v>
      </c>
      <c r="BR70" s="246"/>
      <c r="BS70" s="903"/>
      <c r="BT70" s="904"/>
      <c r="BU70" s="904"/>
      <c r="BV70" s="904"/>
      <c r="BW70" s="904"/>
      <c r="BX70" s="904"/>
      <c r="BY70" s="904"/>
      <c r="BZ70" s="904"/>
      <c r="CA70" s="904"/>
      <c r="CB70" s="904"/>
      <c r="CC70" s="904"/>
      <c r="CD70" s="904"/>
      <c r="CE70" s="904"/>
      <c r="CF70" s="904"/>
      <c r="CG70" s="909"/>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33"/>
    </row>
    <row r="71" spans="1:131" ht="26.25" customHeight="1" x14ac:dyDescent="0.2">
      <c r="A71" s="241">
        <v>4</v>
      </c>
      <c r="B71" s="916" t="s">
        <v>619</v>
      </c>
      <c r="C71" s="872"/>
      <c r="D71" s="872"/>
      <c r="E71" s="872"/>
      <c r="F71" s="872"/>
      <c r="G71" s="872"/>
      <c r="H71" s="872"/>
      <c r="I71" s="872"/>
      <c r="J71" s="872"/>
      <c r="K71" s="872"/>
      <c r="L71" s="872"/>
      <c r="M71" s="872"/>
      <c r="N71" s="872"/>
      <c r="O71" s="872"/>
      <c r="P71" s="917"/>
      <c r="Q71" s="918">
        <v>125</v>
      </c>
      <c r="R71" s="875"/>
      <c r="S71" s="875"/>
      <c r="T71" s="875"/>
      <c r="U71" s="875"/>
      <c r="V71" s="875">
        <v>116</v>
      </c>
      <c r="W71" s="875"/>
      <c r="X71" s="875"/>
      <c r="Y71" s="875"/>
      <c r="Z71" s="875"/>
      <c r="AA71" s="875">
        <v>9</v>
      </c>
      <c r="AB71" s="875"/>
      <c r="AC71" s="875"/>
      <c r="AD71" s="875"/>
      <c r="AE71" s="875"/>
      <c r="AF71" s="875">
        <v>9</v>
      </c>
      <c r="AG71" s="875"/>
      <c r="AH71" s="875"/>
      <c r="AI71" s="875"/>
      <c r="AJ71" s="875"/>
      <c r="AK71" s="875" t="s">
        <v>610</v>
      </c>
      <c r="AL71" s="875"/>
      <c r="AM71" s="875"/>
      <c r="AN71" s="875"/>
      <c r="AO71" s="875"/>
      <c r="AP71" s="875" t="s">
        <v>610</v>
      </c>
      <c r="AQ71" s="875"/>
      <c r="AR71" s="875"/>
      <c r="AS71" s="875"/>
      <c r="AT71" s="875"/>
      <c r="AU71" s="875" t="s">
        <v>610</v>
      </c>
      <c r="AV71" s="875"/>
      <c r="AW71" s="875"/>
      <c r="AX71" s="875"/>
      <c r="AY71" s="875"/>
      <c r="AZ71" s="877"/>
      <c r="BA71" s="877"/>
      <c r="BB71" s="877"/>
      <c r="BC71" s="877"/>
      <c r="BD71" s="878"/>
      <c r="BE71" s="244"/>
      <c r="BF71" s="244"/>
      <c r="BG71" s="244"/>
      <c r="BH71" s="244"/>
      <c r="BI71" s="244"/>
      <c r="BJ71" s="244"/>
      <c r="BK71" s="244"/>
      <c r="BL71" s="244"/>
      <c r="BM71" s="244"/>
      <c r="BN71" s="244"/>
      <c r="BO71" s="244"/>
      <c r="BP71" s="244"/>
      <c r="BQ71" s="241">
        <v>65</v>
      </c>
      <c r="BR71" s="246"/>
      <c r="BS71" s="903"/>
      <c r="BT71" s="904"/>
      <c r="BU71" s="904"/>
      <c r="BV71" s="904"/>
      <c r="BW71" s="904"/>
      <c r="BX71" s="904"/>
      <c r="BY71" s="904"/>
      <c r="BZ71" s="904"/>
      <c r="CA71" s="904"/>
      <c r="CB71" s="904"/>
      <c r="CC71" s="904"/>
      <c r="CD71" s="904"/>
      <c r="CE71" s="904"/>
      <c r="CF71" s="904"/>
      <c r="CG71" s="909"/>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33"/>
    </row>
    <row r="72" spans="1:131" ht="26.25" customHeight="1" x14ac:dyDescent="0.2">
      <c r="A72" s="241">
        <v>5</v>
      </c>
      <c r="B72" s="916" t="s">
        <v>620</v>
      </c>
      <c r="C72" s="872"/>
      <c r="D72" s="872"/>
      <c r="E72" s="872"/>
      <c r="F72" s="872"/>
      <c r="G72" s="872"/>
      <c r="H72" s="872"/>
      <c r="I72" s="872"/>
      <c r="J72" s="872"/>
      <c r="K72" s="872"/>
      <c r="L72" s="872"/>
      <c r="M72" s="872"/>
      <c r="N72" s="872"/>
      <c r="O72" s="872"/>
      <c r="P72" s="917"/>
      <c r="Q72" s="918">
        <v>456828</v>
      </c>
      <c r="R72" s="875"/>
      <c r="S72" s="875"/>
      <c r="T72" s="875"/>
      <c r="U72" s="875"/>
      <c r="V72" s="875">
        <v>441715</v>
      </c>
      <c r="W72" s="875"/>
      <c r="X72" s="875"/>
      <c r="Y72" s="875"/>
      <c r="Z72" s="875"/>
      <c r="AA72" s="875">
        <v>15113</v>
      </c>
      <c r="AB72" s="875"/>
      <c r="AC72" s="875"/>
      <c r="AD72" s="875"/>
      <c r="AE72" s="875"/>
      <c r="AF72" s="875">
        <v>15113</v>
      </c>
      <c r="AG72" s="875"/>
      <c r="AH72" s="875"/>
      <c r="AI72" s="875"/>
      <c r="AJ72" s="875"/>
      <c r="AK72" s="875" t="s">
        <v>610</v>
      </c>
      <c r="AL72" s="875"/>
      <c r="AM72" s="875"/>
      <c r="AN72" s="875"/>
      <c r="AO72" s="875"/>
      <c r="AP72" s="875" t="s">
        <v>610</v>
      </c>
      <c r="AQ72" s="875"/>
      <c r="AR72" s="875"/>
      <c r="AS72" s="875"/>
      <c r="AT72" s="875"/>
      <c r="AU72" s="875" t="s">
        <v>610</v>
      </c>
      <c r="AV72" s="875"/>
      <c r="AW72" s="875"/>
      <c r="AX72" s="875"/>
      <c r="AY72" s="875"/>
      <c r="AZ72" s="877"/>
      <c r="BA72" s="877"/>
      <c r="BB72" s="877"/>
      <c r="BC72" s="877"/>
      <c r="BD72" s="878"/>
      <c r="BE72" s="244"/>
      <c r="BF72" s="244"/>
      <c r="BG72" s="244"/>
      <c r="BH72" s="244"/>
      <c r="BI72" s="244"/>
      <c r="BJ72" s="244"/>
      <c r="BK72" s="244"/>
      <c r="BL72" s="244"/>
      <c r="BM72" s="244"/>
      <c r="BN72" s="244"/>
      <c r="BO72" s="244"/>
      <c r="BP72" s="244"/>
      <c r="BQ72" s="241">
        <v>66</v>
      </c>
      <c r="BR72" s="246"/>
      <c r="BS72" s="903"/>
      <c r="BT72" s="904"/>
      <c r="BU72" s="904"/>
      <c r="BV72" s="904"/>
      <c r="BW72" s="904"/>
      <c r="BX72" s="904"/>
      <c r="BY72" s="904"/>
      <c r="BZ72" s="904"/>
      <c r="CA72" s="904"/>
      <c r="CB72" s="904"/>
      <c r="CC72" s="904"/>
      <c r="CD72" s="904"/>
      <c r="CE72" s="904"/>
      <c r="CF72" s="904"/>
      <c r="CG72" s="909"/>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33"/>
    </row>
    <row r="73" spans="1:131" ht="26.25" customHeight="1" x14ac:dyDescent="0.2">
      <c r="A73" s="241">
        <v>6</v>
      </c>
      <c r="B73" s="916" t="s">
        <v>621</v>
      </c>
      <c r="C73" s="872"/>
      <c r="D73" s="872"/>
      <c r="E73" s="872"/>
      <c r="F73" s="872"/>
      <c r="G73" s="872"/>
      <c r="H73" s="872"/>
      <c r="I73" s="872"/>
      <c r="J73" s="872"/>
      <c r="K73" s="872"/>
      <c r="L73" s="872"/>
      <c r="M73" s="872"/>
      <c r="N73" s="872"/>
      <c r="O73" s="872"/>
      <c r="P73" s="917"/>
      <c r="Q73" s="918">
        <v>307</v>
      </c>
      <c r="R73" s="875"/>
      <c r="S73" s="875"/>
      <c r="T73" s="875"/>
      <c r="U73" s="875"/>
      <c r="V73" s="875">
        <v>291</v>
      </c>
      <c r="W73" s="875"/>
      <c r="X73" s="875"/>
      <c r="Y73" s="875"/>
      <c r="Z73" s="875"/>
      <c r="AA73" s="875">
        <v>15</v>
      </c>
      <c r="AB73" s="875"/>
      <c r="AC73" s="875"/>
      <c r="AD73" s="875"/>
      <c r="AE73" s="875"/>
      <c r="AF73" s="875">
        <v>15</v>
      </c>
      <c r="AG73" s="875"/>
      <c r="AH73" s="875"/>
      <c r="AI73" s="875"/>
      <c r="AJ73" s="875"/>
      <c r="AK73" s="875" t="s">
        <v>610</v>
      </c>
      <c r="AL73" s="875"/>
      <c r="AM73" s="875"/>
      <c r="AN73" s="875"/>
      <c r="AO73" s="875"/>
      <c r="AP73" s="875" t="s">
        <v>610</v>
      </c>
      <c r="AQ73" s="875"/>
      <c r="AR73" s="875"/>
      <c r="AS73" s="875"/>
      <c r="AT73" s="875"/>
      <c r="AU73" s="875" t="s">
        <v>610</v>
      </c>
      <c r="AV73" s="875"/>
      <c r="AW73" s="875"/>
      <c r="AX73" s="875"/>
      <c r="AY73" s="875"/>
      <c r="AZ73" s="877"/>
      <c r="BA73" s="877"/>
      <c r="BB73" s="877"/>
      <c r="BC73" s="877"/>
      <c r="BD73" s="878"/>
      <c r="BE73" s="244"/>
      <c r="BF73" s="244"/>
      <c r="BG73" s="244"/>
      <c r="BH73" s="244"/>
      <c r="BI73" s="244"/>
      <c r="BJ73" s="244"/>
      <c r="BK73" s="244"/>
      <c r="BL73" s="244"/>
      <c r="BM73" s="244"/>
      <c r="BN73" s="244"/>
      <c r="BO73" s="244"/>
      <c r="BP73" s="244"/>
      <c r="BQ73" s="241">
        <v>67</v>
      </c>
      <c r="BR73" s="246"/>
      <c r="BS73" s="903"/>
      <c r="BT73" s="904"/>
      <c r="BU73" s="904"/>
      <c r="BV73" s="904"/>
      <c r="BW73" s="904"/>
      <c r="BX73" s="904"/>
      <c r="BY73" s="904"/>
      <c r="BZ73" s="904"/>
      <c r="CA73" s="904"/>
      <c r="CB73" s="904"/>
      <c r="CC73" s="904"/>
      <c r="CD73" s="904"/>
      <c r="CE73" s="904"/>
      <c r="CF73" s="904"/>
      <c r="CG73" s="909"/>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33"/>
    </row>
    <row r="74" spans="1:131" ht="26.25" customHeight="1" x14ac:dyDescent="0.2">
      <c r="A74" s="241">
        <v>7</v>
      </c>
      <c r="B74" s="916"/>
      <c r="C74" s="872"/>
      <c r="D74" s="872"/>
      <c r="E74" s="872"/>
      <c r="F74" s="872"/>
      <c r="G74" s="872"/>
      <c r="H74" s="872"/>
      <c r="I74" s="872"/>
      <c r="J74" s="872"/>
      <c r="K74" s="872"/>
      <c r="L74" s="872"/>
      <c r="M74" s="872"/>
      <c r="N74" s="872"/>
      <c r="O74" s="872"/>
      <c r="P74" s="917"/>
      <c r="Q74" s="918"/>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877"/>
      <c r="BA74" s="877"/>
      <c r="BB74" s="877"/>
      <c r="BC74" s="877"/>
      <c r="BD74" s="878"/>
      <c r="BE74" s="244"/>
      <c r="BF74" s="244"/>
      <c r="BG74" s="244"/>
      <c r="BH74" s="244"/>
      <c r="BI74" s="244"/>
      <c r="BJ74" s="244"/>
      <c r="BK74" s="244"/>
      <c r="BL74" s="244"/>
      <c r="BM74" s="244"/>
      <c r="BN74" s="244"/>
      <c r="BO74" s="244"/>
      <c r="BP74" s="244"/>
      <c r="BQ74" s="241">
        <v>68</v>
      </c>
      <c r="BR74" s="246"/>
      <c r="BS74" s="903"/>
      <c r="BT74" s="904"/>
      <c r="BU74" s="904"/>
      <c r="BV74" s="904"/>
      <c r="BW74" s="904"/>
      <c r="BX74" s="904"/>
      <c r="BY74" s="904"/>
      <c r="BZ74" s="904"/>
      <c r="CA74" s="904"/>
      <c r="CB74" s="904"/>
      <c r="CC74" s="904"/>
      <c r="CD74" s="904"/>
      <c r="CE74" s="904"/>
      <c r="CF74" s="904"/>
      <c r="CG74" s="909"/>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33"/>
    </row>
    <row r="75" spans="1:131" ht="26.25" customHeight="1" x14ac:dyDescent="0.2">
      <c r="A75" s="241">
        <v>8</v>
      </c>
      <c r="B75" s="916"/>
      <c r="C75" s="872"/>
      <c r="D75" s="872"/>
      <c r="E75" s="872"/>
      <c r="F75" s="872"/>
      <c r="G75" s="872"/>
      <c r="H75" s="872"/>
      <c r="I75" s="872"/>
      <c r="J75" s="872"/>
      <c r="K75" s="872"/>
      <c r="L75" s="872"/>
      <c r="M75" s="872"/>
      <c r="N75" s="872"/>
      <c r="O75" s="872"/>
      <c r="P75" s="917"/>
      <c r="Q75" s="919"/>
      <c r="R75" s="866"/>
      <c r="S75" s="866"/>
      <c r="T75" s="866"/>
      <c r="U75" s="867"/>
      <c r="V75" s="865"/>
      <c r="W75" s="866"/>
      <c r="X75" s="866"/>
      <c r="Y75" s="866"/>
      <c r="Z75" s="867"/>
      <c r="AA75" s="865"/>
      <c r="AB75" s="866"/>
      <c r="AC75" s="866"/>
      <c r="AD75" s="866"/>
      <c r="AE75" s="867"/>
      <c r="AF75" s="865"/>
      <c r="AG75" s="866"/>
      <c r="AH75" s="866"/>
      <c r="AI75" s="866"/>
      <c r="AJ75" s="867"/>
      <c r="AK75" s="865"/>
      <c r="AL75" s="866"/>
      <c r="AM75" s="866"/>
      <c r="AN75" s="866"/>
      <c r="AO75" s="867"/>
      <c r="AP75" s="865"/>
      <c r="AQ75" s="866"/>
      <c r="AR75" s="866"/>
      <c r="AS75" s="866"/>
      <c r="AT75" s="867"/>
      <c r="AU75" s="865"/>
      <c r="AV75" s="866"/>
      <c r="AW75" s="866"/>
      <c r="AX75" s="866"/>
      <c r="AY75" s="867"/>
      <c r="AZ75" s="877"/>
      <c r="BA75" s="877"/>
      <c r="BB75" s="877"/>
      <c r="BC75" s="877"/>
      <c r="BD75" s="878"/>
      <c r="BE75" s="244"/>
      <c r="BF75" s="244"/>
      <c r="BG75" s="244"/>
      <c r="BH75" s="244"/>
      <c r="BI75" s="244"/>
      <c r="BJ75" s="244"/>
      <c r="BK75" s="244"/>
      <c r="BL75" s="244"/>
      <c r="BM75" s="244"/>
      <c r="BN75" s="244"/>
      <c r="BO75" s="244"/>
      <c r="BP75" s="244"/>
      <c r="BQ75" s="241">
        <v>69</v>
      </c>
      <c r="BR75" s="246"/>
      <c r="BS75" s="903"/>
      <c r="BT75" s="904"/>
      <c r="BU75" s="904"/>
      <c r="BV75" s="904"/>
      <c r="BW75" s="904"/>
      <c r="BX75" s="904"/>
      <c r="BY75" s="904"/>
      <c r="BZ75" s="904"/>
      <c r="CA75" s="904"/>
      <c r="CB75" s="904"/>
      <c r="CC75" s="904"/>
      <c r="CD75" s="904"/>
      <c r="CE75" s="904"/>
      <c r="CF75" s="904"/>
      <c r="CG75" s="909"/>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33"/>
    </row>
    <row r="76" spans="1:131" ht="26.25" customHeight="1" x14ac:dyDescent="0.2">
      <c r="A76" s="241">
        <v>9</v>
      </c>
      <c r="B76" s="916"/>
      <c r="C76" s="872"/>
      <c r="D76" s="872"/>
      <c r="E76" s="872"/>
      <c r="F76" s="872"/>
      <c r="G76" s="872"/>
      <c r="H76" s="872"/>
      <c r="I76" s="872"/>
      <c r="J76" s="872"/>
      <c r="K76" s="872"/>
      <c r="L76" s="872"/>
      <c r="M76" s="872"/>
      <c r="N76" s="872"/>
      <c r="O76" s="872"/>
      <c r="P76" s="917"/>
      <c r="Q76" s="919"/>
      <c r="R76" s="866"/>
      <c r="S76" s="866"/>
      <c r="T76" s="866"/>
      <c r="U76" s="867"/>
      <c r="V76" s="865"/>
      <c r="W76" s="866"/>
      <c r="X76" s="866"/>
      <c r="Y76" s="866"/>
      <c r="Z76" s="867"/>
      <c r="AA76" s="865"/>
      <c r="AB76" s="866"/>
      <c r="AC76" s="866"/>
      <c r="AD76" s="866"/>
      <c r="AE76" s="867"/>
      <c r="AF76" s="865"/>
      <c r="AG76" s="866"/>
      <c r="AH76" s="866"/>
      <c r="AI76" s="866"/>
      <c r="AJ76" s="867"/>
      <c r="AK76" s="865"/>
      <c r="AL76" s="866"/>
      <c r="AM76" s="866"/>
      <c r="AN76" s="866"/>
      <c r="AO76" s="867"/>
      <c r="AP76" s="865"/>
      <c r="AQ76" s="866"/>
      <c r="AR76" s="866"/>
      <c r="AS76" s="866"/>
      <c r="AT76" s="867"/>
      <c r="AU76" s="865"/>
      <c r="AV76" s="866"/>
      <c r="AW76" s="866"/>
      <c r="AX76" s="866"/>
      <c r="AY76" s="867"/>
      <c r="AZ76" s="877"/>
      <c r="BA76" s="877"/>
      <c r="BB76" s="877"/>
      <c r="BC76" s="877"/>
      <c r="BD76" s="878"/>
      <c r="BE76" s="244"/>
      <c r="BF76" s="244"/>
      <c r="BG76" s="244"/>
      <c r="BH76" s="244"/>
      <c r="BI76" s="244"/>
      <c r="BJ76" s="244"/>
      <c r="BK76" s="244"/>
      <c r="BL76" s="244"/>
      <c r="BM76" s="244"/>
      <c r="BN76" s="244"/>
      <c r="BO76" s="244"/>
      <c r="BP76" s="244"/>
      <c r="BQ76" s="241">
        <v>70</v>
      </c>
      <c r="BR76" s="246"/>
      <c r="BS76" s="903"/>
      <c r="BT76" s="904"/>
      <c r="BU76" s="904"/>
      <c r="BV76" s="904"/>
      <c r="BW76" s="904"/>
      <c r="BX76" s="904"/>
      <c r="BY76" s="904"/>
      <c r="BZ76" s="904"/>
      <c r="CA76" s="904"/>
      <c r="CB76" s="904"/>
      <c r="CC76" s="904"/>
      <c r="CD76" s="904"/>
      <c r="CE76" s="904"/>
      <c r="CF76" s="904"/>
      <c r="CG76" s="909"/>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33"/>
    </row>
    <row r="77" spans="1:131" ht="26.25" customHeight="1" x14ac:dyDescent="0.2">
      <c r="A77" s="241">
        <v>10</v>
      </c>
      <c r="B77" s="916"/>
      <c r="C77" s="872"/>
      <c r="D77" s="872"/>
      <c r="E77" s="872"/>
      <c r="F77" s="872"/>
      <c r="G77" s="872"/>
      <c r="H77" s="872"/>
      <c r="I77" s="872"/>
      <c r="J77" s="872"/>
      <c r="K77" s="872"/>
      <c r="L77" s="872"/>
      <c r="M77" s="872"/>
      <c r="N77" s="872"/>
      <c r="O77" s="872"/>
      <c r="P77" s="917"/>
      <c r="Q77" s="919"/>
      <c r="R77" s="866"/>
      <c r="S77" s="866"/>
      <c r="T77" s="866"/>
      <c r="U77" s="867"/>
      <c r="V77" s="865"/>
      <c r="W77" s="866"/>
      <c r="X77" s="866"/>
      <c r="Y77" s="866"/>
      <c r="Z77" s="867"/>
      <c r="AA77" s="865"/>
      <c r="AB77" s="866"/>
      <c r="AC77" s="866"/>
      <c r="AD77" s="866"/>
      <c r="AE77" s="867"/>
      <c r="AF77" s="865"/>
      <c r="AG77" s="866"/>
      <c r="AH77" s="866"/>
      <c r="AI77" s="866"/>
      <c r="AJ77" s="867"/>
      <c r="AK77" s="865"/>
      <c r="AL77" s="866"/>
      <c r="AM77" s="866"/>
      <c r="AN77" s="866"/>
      <c r="AO77" s="867"/>
      <c r="AP77" s="865"/>
      <c r="AQ77" s="866"/>
      <c r="AR77" s="866"/>
      <c r="AS77" s="866"/>
      <c r="AT77" s="867"/>
      <c r="AU77" s="865"/>
      <c r="AV77" s="866"/>
      <c r="AW77" s="866"/>
      <c r="AX77" s="866"/>
      <c r="AY77" s="867"/>
      <c r="AZ77" s="877"/>
      <c r="BA77" s="877"/>
      <c r="BB77" s="877"/>
      <c r="BC77" s="877"/>
      <c r="BD77" s="878"/>
      <c r="BE77" s="244"/>
      <c r="BF77" s="244"/>
      <c r="BG77" s="244"/>
      <c r="BH77" s="244"/>
      <c r="BI77" s="244"/>
      <c r="BJ77" s="244"/>
      <c r="BK77" s="244"/>
      <c r="BL77" s="244"/>
      <c r="BM77" s="244"/>
      <c r="BN77" s="244"/>
      <c r="BO77" s="244"/>
      <c r="BP77" s="244"/>
      <c r="BQ77" s="241">
        <v>71</v>
      </c>
      <c r="BR77" s="246"/>
      <c r="BS77" s="903"/>
      <c r="BT77" s="904"/>
      <c r="BU77" s="904"/>
      <c r="BV77" s="904"/>
      <c r="BW77" s="904"/>
      <c r="BX77" s="904"/>
      <c r="BY77" s="904"/>
      <c r="BZ77" s="904"/>
      <c r="CA77" s="904"/>
      <c r="CB77" s="904"/>
      <c r="CC77" s="904"/>
      <c r="CD77" s="904"/>
      <c r="CE77" s="904"/>
      <c r="CF77" s="904"/>
      <c r="CG77" s="909"/>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33"/>
    </row>
    <row r="78" spans="1:131" ht="26.25" customHeight="1" x14ac:dyDescent="0.2">
      <c r="A78" s="241">
        <v>11</v>
      </c>
      <c r="B78" s="916"/>
      <c r="C78" s="872"/>
      <c r="D78" s="872"/>
      <c r="E78" s="872"/>
      <c r="F78" s="872"/>
      <c r="G78" s="872"/>
      <c r="H78" s="872"/>
      <c r="I78" s="872"/>
      <c r="J78" s="872"/>
      <c r="K78" s="872"/>
      <c r="L78" s="872"/>
      <c r="M78" s="872"/>
      <c r="N78" s="872"/>
      <c r="O78" s="872"/>
      <c r="P78" s="917"/>
      <c r="Q78" s="918"/>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7"/>
      <c r="BA78" s="877"/>
      <c r="BB78" s="877"/>
      <c r="BC78" s="877"/>
      <c r="BD78" s="878"/>
      <c r="BE78" s="244"/>
      <c r="BF78" s="244"/>
      <c r="BG78" s="244"/>
      <c r="BH78" s="244"/>
      <c r="BI78" s="244"/>
      <c r="BJ78" s="233"/>
      <c r="BK78" s="233"/>
      <c r="BL78" s="233"/>
      <c r="BM78" s="233"/>
      <c r="BN78" s="233"/>
      <c r="BO78" s="244"/>
      <c r="BP78" s="244"/>
      <c r="BQ78" s="241">
        <v>72</v>
      </c>
      <c r="BR78" s="246"/>
      <c r="BS78" s="903"/>
      <c r="BT78" s="904"/>
      <c r="BU78" s="904"/>
      <c r="BV78" s="904"/>
      <c r="BW78" s="904"/>
      <c r="BX78" s="904"/>
      <c r="BY78" s="904"/>
      <c r="BZ78" s="904"/>
      <c r="CA78" s="904"/>
      <c r="CB78" s="904"/>
      <c r="CC78" s="904"/>
      <c r="CD78" s="904"/>
      <c r="CE78" s="904"/>
      <c r="CF78" s="904"/>
      <c r="CG78" s="909"/>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33"/>
    </row>
    <row r="79" spans="1:131" ht="26.25" customHeight="1" x14ac:dyDescent="0.2">
      <c r="A79" s="241">
        <v>12</v>
      </c>
      <c r="B79" s="916"/>
      <c r="C79" s="872"/>
      <c r="D79" s="872"/>
      <c r="E79" s="872"/>
      <c r="F79" s="872"/>
      <c r="G79" s="872"/>
      <c r="H79" s="872"/>
      <c r="I79" s="872"/>
      <c r="J79" s="872"/>
      <c r="K79" s="872"/>
      <c r="L79" s="872"/>
      <c r="M79" s="872"/>
      <c r="N79" s="872"/>
      <c r="O79" s="872"/>
      <c r="P79" s="917"/>
      <c r="Q79" s="918"/>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7"/>
      <c r="BA79" s="877"/>
      <c r="BB79" s="877"/>
      <c r="BC79" s="877"/>
      <c r="BD79" s="878"/>
      <c r="BE79" s="244"/>
      <c r="BF79" s="244"/>
      <c r="BG79" s="244"/>
      <c r="BH79" s="244"/>
      <c r="BI79" s="244"/>
      <c r="BJ79" s="233"/>
      <c r="BK79" s="233"/>
      <c r="BL79" s="233"/>
      <c r="BM79" s="233"/>
      <c r="BN79" s="233"/>
      <c r="BO79" s="244"/>
      <c r="BP79" s="244"/>
      <c r="BQ79" s="241">
        <v>73</v>
      </c>
      <c r="BR79" s="246"/>
      <c r="BS79" s="903"/>
      <c r="BT79" s="904"/>
      <c r="BU79" s="904"/>
      <c r="BV79" s="904"/>
      <c r="BW79" s="904"/>
      <c r="BX79" s="904"/>
      <c r="BY79" s="904"/>
      <c r="BZ79" s="904"/>
      <c r="CA79" s="904"/>
      <c r="CB79" s="904"/>
      <c r="CC79" s="904"/>
      <c r="CD79" s="904"/>
      <c r="CE79" s="904"/>
      <c r="CF79" s="904"/>
      <c r="CG79" s="909"/>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33"/>
    </row>
    <row r="80" spans="1:131" ht="26.25" customHeight="1" x14ac:dyDescent="0.2">
      <c r="A80" s="241">
        <v>13</v>
      </c>
      <c r="B80" s="916"/>
      <c r="C80" s="872"/>
      <c r="D80" s="872"/>
      <c r="E80" s="872"/>
      <c r="F80" s="872"/>
      <c r="G80" s="872"/>
      <c r="H80" s="872"/>
      <c r="I80" s="872"/>
      <c r="J80" s="872"/>
      <c r="K80" s="872"/>
      <c r="L80" s="872"/>
      <c r="M80" s="872"/>
      <c r="N80" s="872"/>
      <c r="O80" s="872"/>
      <c r="P80" s="917"/>
      <c r="Q80" s="918"/>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877"/>
      <c r="BA80" s="877"/>
      <c r="BB80" s="877"/>
      <c r="BC80" s="877"/>
      <c r="BD80" s="878"/>
      <c r="BE80" s="244"/>
      <c r="BF80" s="244"/>
      <c r="BG80" s="244"/>
      <c r="BH80" s="244"/>
      <c r="BI80" s="244"/>
      <c r="BJ80" s="244"/>
      <c r="BK80" s="244"/>
      <c r="BL80" s="244"/>
      <c r="BM80" s="244"/>
      <c r="BN80" s="244"/>
      <c r="BO80" s="244"/>
      <c r="BP80" s="244"/>
      <c r="BQ80" s="241">
        <v>74</v>
      </c>
      <c r="BR80" s="246"/>
      <c r="BS80" s="903"/>
      <c r="BT80" s="904"/>
      <c r="BU80" s="904"/>
      <c r="BV80" s="904"/>
      <c r="BW80" s="904"/>
      <c r="BX80" s="904"/>
      <c r="BY80" s="904"/>
      <c r="BZ80" s="904"/>
      <c r="CA80" s="904"/>
      <c r="CB80" s="904"/>
      <c r="CC80" s="904"/>
      <c r="CD80" s="904"/>
      <c r="CE80" s="904"/>
      <c r="CF80" s="904"/>
      <c r="CG80" s="909"/>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33"/>
    </row>
    <row r="81" spans="1:131" ht="26.25" customHeight="1" x14ac:dyDescent="0.2">
      <c r="A81" s="241">
        <v>14</v>
      </c>
      <c r="B81" s="916"/>
      <c r="C81" s="872"/>
      <c r="D81" s="872"/>
      <c r="E81" s="872"/>
      <c r="F81" s="872"/>
      <c r="G81" s="872"/>
      <c r="H81" s="872"/>
      <c r="I81" s="872"/>
      <c r="J81" s="872"/>
      <c r="K81" s="872"/>
      <c r="L81" s="872"/>
      <c r="M81" s="872"/>
      <c r="N81" s="872"/>
      <c r="O81" s="872"/>
      <c r="P81" s="917"/>
      <c r="Q81" s="918"/>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7"/>
      <c r="BA81" s="877"/>
      <c r="BB81" s="877"/>
      <c r="BC81" s="877"/>
      <c r="BD81" s="878"/>
      <c r="BE81" s="244"/>
      <c r="BF81" s="244"/>
      <c r="BG81" s="244"/>
      <c r="BH81" s="244"/>
      <c r="BI81" s="244"/>
      <c r="BJ81" s="244"/>
      <c r="BK81" s="244"/>
      <c r="BL81" s="244"/>
      <c r="BM81" s="244"/>
      <c r="BN81" s="244"/>
      <c r="BO81" s="244"/>
      <c r="BP81" s="244"/>
      <c r="BQ81" s="241">
        <v>75</v>
      </c>
      <c r="BR81" s="246"/>
      <c r="BS81" s="903"/>
      <c r="BT81" s="904"/>
      <c r="BU81" s="904"/>
      <c r="BV81" s="904"/>
      <c r="BW81" s="904"/>
      <c r="BX81" s="904"/>
      <c r="BY81" s="904"/>
      <c r="BZ81" s="904"/>
      <c r="CA81" s="904"/>
      <c r="CB81" s="904"/>
      <c r="CC81" s="904"/>
      <c r="CD81" s="904"/>
      <c r="CE81" s="904"/>
      <c r="CF81" s="904"/>
      <c r="CG81" s="909"/>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33"/>
    </row>
    <row r="82" spans="1:131" ht="26.25" customHeight="1" x14ac:dyDescent="0.2">
      <c r="A82" s="241">
        <v>15</v>
      </c>
      <c r="B82" s="916"/>
      <c r="C82" s="872"/>
      <c r="D82" s="872"/>
      <c r="E82" s="872"/>
      <c r="F82" s="872"/>
      <c r="G82" s="872"/>
      <c r="H82" s="872"/>
      <c r="I82" s="872"/>
      <c r="J82" s="872"/>
      <c r="K82" s="872"/>
      <c r="L82" s="872"/>
      <c r="M82" s="872"/>
      <c r="N82" s="872"/>
      <c r="O82" s="872"/>
      <c r="P82" s="917"/>
      <c r="Q82" s="918"/>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7"/>
      <c r="BA82" s="877"/>
      <c r="BB82" s="877"/>
      <c r="BC82" s="877"/>
      <c r="BD82" s="878"/>
      <c r="BE82" s="244"/>
      <c r="BF82" s="244"/>
      <c r="BG82" s="244"/>
      <c r="BH82" s="244"/>
      <c r="BI82" s="244"/>
      <c r="BJ82" s="244"/>
      <c r="BK82" s="244"/>
      <c r="BL82" s="244"/>
      <c r="BM82" s="244"/>
      <c r="BN82" s="244"/>
      <c r="BO82" s="244"/>
      <c r="BP82" s="244"/>
      <c r="BQ82" s="241">
        <v>76</v>
      </c>
      <c r="BR82" s="246"/>
      <c r="BS82" s="903"/>
      <c r="BT82" s="904"/>
      <c r="BU82" s="904"/>
      <c r="BV82" s="904"/>
      <c r="BW82" s="904"/>
      <c r="BX82" s="904"/>
      <c r="BY82" s="904"/>
      <c r="BZ82" s="904"/>
      <c r="CA82" s="904"/>
      <c r="CB82" s="904"/>
      <c r="CC82" s="904"/>
      <c r="CD82" s="904"/>
      <c r="CE82" s="904"/>
      <c r="CF82" s="904"/>
      <c r="CG82" s="909"/>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33"/>
    </row>
    <row r="83" spans="1:131" ht="26.25" customHeight="1" x14ac:dyDescent="0.2">
      <c r="A83" s="241">
        <v>16</v>
      </c>
      <c r="B83" s="916"/>
      <c r="C83" s="872"/>
      <c r="D83" s="872"/>
      <c r="E83" s="872"/>
      <c r="F83" s="872"/>
      <c r="G83" s="872"/>
      <c r="H83" s="872"/>
      <c r="I83" s="872"/>
      <c r="J83" s="872"/>
      <c r="K83" s="872"/>
      <c r="L83" s="872"/>
      <c r="M83" s="872"/>
      <c r="N83" s="872"/>
      <c r="O83" s="872"/>
      <c r="P83" s="917"/>
      <c r="Q83" s="918"/>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877"/>
      <c r="BA83" s="877"/>
      <c r="BB83" s="877"/>
      <c r="BC83" s="877"/>
      <c r="BD83" s="878"/>
      <c r="BE83" s="244"/>
      <c r="BF83" s="244"/>
      <c r="BG83" s="244"/>
      <c r="BH83" s="244"/>
      <c r="BI83" s="244"/>
      <c r="BJ83" s="244"/>
      <c r="BK83" s="244"/>
      <c r="BL83" s="244"/>
      <c r="BM83" s="244"/>
      <c r="BN83" s="244"/>
      <c r="BO83" s="244"/>
      <c r="BP83" s="244"/>
      <c r="BQ83" s="241">
        <v>77</v>
      </c>
      <c r="BR83" s="246"/>
      <c r="BS83" s="903"/>
      <c r="BT83" s="904"/>
      <c r="BU83" s="904"/>
      <c r="BV83" s="904"/>
      <c r="BW83" s="904"/>
      <c r="BX83" s="904"/>
      <c r="BY83" s="904"/>
      <c r="BZ83" s="904"/>
      <c r="CA83" s="904"/>
      <c r="CB83" s="904"/>
      <c r="CC83" s="904"/>
      <c r="CD83" s="904"/>
      <c r="CE83" s="904"/>
      <c r="CF83" s="904"/>
      <c r="CG83" s="909"/>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33"/>
    </row>
    <row r="84" spans="1:131" ht="26.25" customHeight="1" x14ac:dyDescent="0.2">
      <c r="A84" s="241">
        <v>17</v>
      </c>
      <c r="B84" s="916"/>
      <c r="C84" s="872"/>
      <c r="D84" s="872"/>
      <c r="E84" s="872"/>
      <c r="F84" s="872"/>
      <c r="G84" s="872"/>
      <c r="H84" s="872"/>
      <c r="I84" s="872"/>
      <c r="J84" s="872"/>
      <c r="K84" s="872"/>
      <c r="L84" s="872"/>
      <c r="M84" s="872"/>
      <c r="N84" s="872"/>
      <c r="O84" s="872"/>
      <c r="P84" s="917"/>
      <c r="Q84" s="918"/>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7"/>
      <c r="BA84" s="877"/>
      <c r="BB84" s="877"/>
      <c r="BC84" s="877"/>
      <c r="BD84" s="878"/>
      <c r="BE84" s="244"/>
      <c r="BF84" s="244"/>
      <c r="BG84" s="244"/>
      <c r="BH84" s="244"/>
      <c r="BI84" s="244"/>
      <c r="BJ84" s="244"/>
      <c r="BK84" s="244"/>
      <c r="BL84" s="244"/>
      <c r="BM84" s="244"/>
      <c r="BN84" s="244"/>
      <c r="BO84" s="244"/>
      <c r="BP84" s="244"/>
      <c r="BQ84" s="241">
        <v>78</v>
      </c>
      <c r="BR84" s="246"/>
      <c r="BS84" s="903"/>
      <c r="BT84" s="904"/>
      <c r="BU84" s="904"/>
      <c r="BV84" s="904"/>
      <c r="BW84" s="904"/>
      <c r="BX84" s="904"/>
      <c r="BY84" s="904"/>
      <c r="BZ84" s="904"/>
      <c r="CA84" s="904"/>
      <c r="CB84" s="904"/>
      <c r="CC84" s="904"/>
      <c r="CD84" s="904"/>
      <c r="CE84" s="904"/>
      <c r="CF84" s="904"/>
      <c r="CG84" s="909"/>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33"/>
    </row>
    <row r="85" spans="1:131" ht="26.25" customHeight="1" x14ac:dyDescent="0.2">
      <c r="A85" s="241">
        <v>18</v>
      </c>
      <c r="B85" s="916"/>
      <c r="C85" s="872"/>
      <c r="D85" s="872"/>
      <c r="E85" s="872"/>
      <c r="F85" s="872"/>
      <c r="G85" s="872"/>
      <c r="H85" s="872"/>
      <c r="I85" s="872"/>
      <c r="J85" s="872"/>
      <c r="K85" s="872"/>
      <c r="L85" s="872"/>
      <c r="M85" s="872"/>
      <c r="N85" s="872"/>
      <c r="O85" s="872"/>
      <c r="P85" s="917"/>
      <c r="Q85" s="918"/>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7"/>
      <c r="BA85" s="877"/>
      <c r="BB85" s="877"/>
      <c r="BC85" s="877"/>
      <c r="BD85" s="878"/>
      <c r="BE85" s="244"/>
      <c r="BF85" s="244"/>
      <c r="BG85" s="244"/>
      <c r="BH85" s="244"/>
      <c r="BI85" s="244"/>
      <c r="BJ85" s="244"/>
      <c r="BK85" s="244"/>
      <c r="BL85" s="244"/>
      <c r="BM85" s="244"/>
      <c r="BN85" s="244"/>
      <c r="BO85" s="244"/>
      <c r="BP85" s="244"/>
      <c r="BQ85" s="241">
        <v>79</v>
      </c>
      <c r="BR85" s="246"/>
      <c r="BS85" s="903"/>
      <c r="BT85" s="904"/>
      <c r="BU85" s="904"/>
      <c r="BV85" s="904"/>
      <c r="BW85" s="904"/>
      <c r="BX85" s="904"/>
      <c r="BY85" s="904"/>
      <c r="BZ85" s="904"/>
      <c r="CA85" s="904"/>
      <c r="CB85" s="904"/>
      <c r="CC85" s="904"/>
      <c r="CD85" s="904"/>
      <c r="CE85" s="904"/>
      <c r="CF85" s="904"/>
      <c r="CG85" s="909"/>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33"/>
    </row>
    <row r="86" spans="1:131" ht="26.25" customHeight="1" x14ac:dyDescent="0.2">
      <c r="A86" s="241">
        <v>19</v>
      </c>
      <c r="B86" s="916"/>
      <c r="C86" s="872"/>
      <c r="D86" s="872"/>
      <c r="E86" s="872"/>
      <c r="F86" s="872"/>
      <c r="G86" s="872"/>
      <c r="H86" s="872"/>
      <c r="I86" s="872"/>
      <c r="J86" s="872"/>
      <c r="K86" s="872"/>
      <c r="L86" s="872"/>
      <c r="M86" s="872"/>
      <c r="N86" s="872"/>
      <c r="O86" s="872"/>
      <c r="P86" s="917"/>
      <c r="Q86" s="918"/>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7"/>
      <c r="BA86" s="877"/>
      <c r="BB86" s="877"/>
      <c r="BC86" s="877"/>
      <c r="BD86" s="878"/>
      <c r="BE86" s="244"/>
      <c r="BF86" s="244"/>
      <c r="BG86" s="244"/>
      <c r="BH86" s="244"/>
      <c r="BI86" s="244"/>
      <c r="BJ86" s="244"/>
      <c r="BK86" s="244"/>
      <c r="BL86" s="244"/>
      <c r="BM86" s="244"/>
      <c r="BN86" s="244"/>
      <c r="BO86" s="244"/>
      <c r="BP86" s="244"/>
      <c r="BQ86" s="241">
        <v>80</v>
      </c>
      <c r="BR86" s="246"/>
      <c r="BS86" s="903"/>
      <c r="BT86" s="904"/>
      <c r="BU86" s="904"/>
      <c r="BV86" s="904"/>
      <c r="BW86" s="904"/>
      <c r="BX86" s="904"/>
      <c r="BY86" s="904"/>
      <c r="BZ86" s="904"/>
      <c r="CA86" s="904"/>
      <c r="CB86" s="904"/>
      <c r="CC86" s="904"/>
      <c r="CD86" s="904"/>
      <c r="CE86" s="904"/>
      <c r="CF86" s="904"/>
      <c r="CG86" s="909"/>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33"/>
    </row>
    <row r="87" spans="1:131" ht="26.25" customHeight="1" x14ac:dyDescent="0.2">
      <c r="A87" s="247">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44"/>
      <c r="BF87" s="244"/>
      <c r="BG87" s="244"/>
      <c r="BH87" s="244"/>
      <c r="BI87" s="244"/>
      <c r="BJ87" s="244"/>
      <c r="BK87" s="244"/>
      <c r="BL87" s="244"/>
      <c r="BM87" s="244"/>
      <c r="BN87" s="244"/>
      <c r="BO87" s="244"/>
      <c r="BP87" s="244"/>
      <c r="BQ87" s="241">
        <v>81</v>
      </c>
      <c r="BR87" s="246"/>
      <c r="BS87" s="903"/>
      <c r="BT87" s="904"/>
      <c r="BU87" s="904"/>
      <c r="BV87" s="904"/>
      <c r="BW87" s="904"/>
      <c r="BX87" s="904"/>
      <c r="BY87" s="904"/>
      <c r="BZ87" s="904"/>
      <c r="CA87" s="904"/>
      <c r="CB87" s="904"/>
      <c r="CC87" s="904"/>
      <c r="CD87" s="904"/>
      <c r="CE87" s="904"/>
      <c r="CF87" s="904"/>
      <c r="CG87" s="909"/>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33"/>
    </row>
    <row r="88" spans="1:131" ht="26.25" customHeight="1" thickBot="1" x14ac:dyDescent="0.25">
      <c r="A88" s="243" t="s">
        <v>399</v>
      </c>
      <c r="B88" s="817" t="s">
        <v>437</v>
      </c>
      <c r="C88" s="818"/>
      <c r="D88" s="818"/>
      <c r="E88" s="818"/>
      <c r="F88" s="818"/>
      <c r="G88" s="818"/>
      <c r="H88" s="818"/>
      <c r="I88" s="818"/>
      <c r="J88" s="818"/>
      <c r="K88" s="818"/>
      <c r="L88" s="818"/>
      <c r="M88" s="818"/>
      <c r="N88" s="818"/>
      <c r="O88" s="818"/>
      <c r="P88" s="819"/>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44"/>
      <c r="BF88" s="244"/>
      <c r="BG88" s="244"/>
      <c r="BH88" s="244"/>
      <c r="BI88" s="244"/>
      <c r="BJ88" s="244"/>
      <c r="BK88" s="244"/>
      <c r="BL88" s="244"/>
      <c r="BM88" s="244"/>
      <c r="BN88" s="244"/>
      <c r="BO88" s="244"/>
      <c r="BP88" s="244"/>
      <c r="BQ88" s="241">
        <v>82</v>
      </c>
      <c r="BR88" s="246"/>
      <c r="BS88" s="903"/>
      <c r="BT88" s="904"/>
      <c r="BU88" s="904"/>
      <c r="BV88" s="904"/>
      <c r="BW88" s="904"/>
      <c r="BX88" s="904"/>
      <c r="BY88" s="904"/>
      <c r="BZ88" s="904"/>
      <c r="CA88" s="904"/>
      <c r="CB88" s="904"/>
      <c r="CC88" s="904"/>
      <c r="CD88" s="904"/>
      <c r="CE88" s="904"/>
      <c r="CF88" s="904"/>
      <c r="CG88" s="909"/>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03"/>
      <c r="BT89" s="904"/>
      <c r="BU89" s="904"/>
      <c r="BV89" s="904"/>
      <c r="BW89" s="904"/>
      <c r="BX89" s="904"/>
      <c r="BY89" s="904"/>
      <c r="BZ89" s="904"/>
      <c r="CA89" s="904"/>
      <c r="CB89" s="904"/>
      <c r="CC89" s="904"/>
      <c r="CD89" s="904"/>
      <c r="CE89" s="904"/>
      <c r="CF89" s="904"/>
      <c r="CG89" s="909"/>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03"/>
      <c r="BT90" s="904"/>
      <c r="BU90" s="904"/>
      <c r="BV90" s="904"/>
      <c r="BW90" s="904"/>
      <c r="BX90" s="904"/>
      <c r="BY90" s="904"/>
      <c r="BZ90" s="904"/>
      <c r="CA90" s="904"/>
      <c r="CB90" s="904"/>
      <c r="CC90" s="904"/>
      <c r="CD90" s="904"/>
      <c r="CE90" s="904"/>
      <c r="CF90" s="904"/>
      <c r="CG90" s="909"/>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03"/>
      <c r="BT91" s="904"/>
      <c r="BU91" s="904"/>
      <c r="BV91" s="904"/>
      <c r="BW91" s="904"/>
      <c r="BX91" s="904"/>
      <c r="BY91" s="904"/>
      <c r="BZ91" s="904"/>
      <c r="CA91" s="904"/>
      <c r="CB91" s="904"/>
      <c r="CC91" s="904"/>
      <c r="CD91" s="904"/>
      <c r="CE91" s="904"/>
      <c r="CF91" s="904"/>
      <c r="CG91" s="909"/>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03"/>
      <c r="BT92" s="904"/>
      <c r="BU92" s="904"/>
      <c r="BV92" s="904"/>
      <c r="BW92" s="904"/>
      <c r="BX92" s="904"/>
      <c r="BY92" s="904"/>
      <c r="BZ92" s="904"/>
      <c r="CA92" s="904"/>
      <c r="CB92" s="904"/>
      <c r="CC92" s="904"/>
      <c r="CD92" s="904"/>
      <c r="CE92" s="904"/>
      <c r="CF92" s="904"/>
      <c r="CG92" s="909"/>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03"/>
      <c r="BT93" s="904"/>
      <c r="BU93" s="904"/>
      <c r="BV93" s="904"/>
      <c r="BW93" s="904"/>
      <c r="BX93" s="904"/>
      <c r="BY93" s="904"/>
      <c r="BZ93" s="904"/>
      <c r="CA93" s="904"/>
      <c r="CB93" s="904"/>
      <c r="CC93" s="904"/>
      <c r="CD93" s="904"/>
      <c r="CE93" s="904"/>
      <c r="CF93" s="904"/>
      <c r="CG93" s="909"/>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03"/>
      <c r="BT94" s="904"/>
      <c r="BU94" s="904"/>
      <c r="BV94" s="904"/>
      <c r="BW94" s="904"/>
      <c r="BX94" s="904"/>
      <c r="BY94" s="904"/>
      <c r="BZ94" s="904"/>
      <c r="CA94" s="904"/>
      <c r="CB94" s="904"/>
      <c r="CC94" s="904"/>
      <c r="CD94" s="904"/>
      <c r="CE94" s="904"/>
      <c r="CF94" s="904"/>
      <c r="CG94" s="909"/>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03"/>
      <c r="BT95" s="904"/>
      <c r="BU95" s="904"/>
      <c r="BV95" s="904"/>
      <c r="BW95" s="904"/>
      <c r="BX95" s="904"/>
      <c r="BY95" s="904"/>
      <c r="BZ95" s="904"/>
      <c r="CA95" s="904"/>
      <c r="CB95" s="904"/>
      <c r="CC95" s="904"/>
      <c r="CD95" s="904"/>
      <c r="CE95" s="904"/>
      <c r="CF95" s="904"/>
      <c r="CG95" s="909"/>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03"/>
      <c r="BT96" s="904"/>
      <c r="BU96" s="904"/>
      <c r="BV96" s="904"/>
      <c r="BW96" s="904"/>
      <c r="BX96" s="904"/>
      <c r="BY96" s="904"/>
      <c r="BZ96" s="904"/>
      <c r="CA96" s="904"/>
      <c r="CB96" s="904"/>
      <c r="CC96" s="904"/>
      <c r="CD96" s="904"/>
      <c r="CE96" s="904"/>
      <c r="CF96" s="904"/>
      <c r="CG96" s="909"/>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03"/>
      <c r="BT97" s="904"/>
      <c r="BU97" s="904"/>
      <c r="BV97" s="904"/>
      <c r="BW97" s="904"/>
      <c r="BX97" s="904"/>
      <c r="BY97" s="904"/>
      <c r="BZ97" s="904"/>
      <c r="CA97" s="904"/>
      <c r="CB97" s="904"/>
      <c r="CC97" s="904"/>
      <c r="CD97" s="904"/>
      <c r="CE97" s="904"/>
      <c r="CF97" s="904"/>
      <c r="CG97" s="909"/>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03"/>
      <c r="BT98" s="904"/>
      <c r="BU98" s="904"/>
      <c r="BV98" s="904"/>
      <c r="BW98" s="904"/>
      <c r="BX98" s="904"/>
      <c r="BY98" s="904"/>
      <c r="BZ98" s="904"/>
      <c r="CA98" s="904"/>
      <c r="CB98" s="904"/>
      <c r="CC98" s="904"/>
      <c r="CD98" s="904"/>
      <c r="CE98" s="904"/>
      <c r="CF98" s="904"/>
      <c r="CG98" s="909"/>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03"/>
      <c r="BT99" s="904"/>
      <c r="BU99" s="904"/>
      <c r="BV99" s="904"/>
      <c r="BW99" s="904"/>
      <c r="BX99" s="904"/>
      <c r="BY99" s="904"/>
      <c r="BZ99" s="904"/>
      <c r="CA99" s="904"/>
      <c r="CB99" s="904"/>
      <c r="CC99" s="904"/>
      <c r="CD99" s="904"/>
      <c r="CE99" s="904"/>
      <c r="CF99" s="904"/>
      <c r="CG99" s="909"/>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03"/>
      <c r="BT100" s="904"/>
      <c r="BU100" s="904"/>
      <c r="BV100" s="904"/>
      <c r="BW100" s="904"/>
      <c r="BX100" s="904"/>
      <c r="BY100" s="904"/>
      <c r="BZ100" s="904"/>
      <c r="CA100" s="904"/>
      <c r="CB100" s="904"/>
      <c r="CC100" s="904"/>
      <c r="CD100" s="904"/>
      <c r="CE100" s="904"/>
      <c r="CF100" s="904"/>
      <c r="CG100" s="909"/>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03"/>
      <c r="BT101" s="904"/>
      <c r="BU101" s="904"/>
      <c r="BV101" s="904"/>
      <c r="BW101" s="904"/>
      <c r="BX101" s="904"/>
      <c r="BY101" s="904"/>
      <c r="BZ101" s="904"/>
      <c r="CA101" s="904"/>
      <c r="CB101" s="904"/>
      <c r="CC101" s="904"/>
      <c r="CD101" s="904"/>
      <c r="CE101" s="904"/>
      <c r="CF101" s="904"/>
      <c r="CG101" s="909"/>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17" t="s">
        <v>438</v>
      </c>
      <c r="BS102" s="818"/>
      <c r="BT102" s="818"/>
      <c r="BU102" s="818"/>
      <c r="BV102" s="818"/>
      <c r="BW102" s="818"/>
      <c r="BX102" s="818"/>
      <c r="BY102" s="818"/>
      <c r="BZ102" s="818"/>
      <c r="CA102" s="818"/>
      <c r="CB102" s="818"/>
      <c r="CC102" s="818"/>
      <c r="CD102" s="818"/>
      <c r="CE102" s="818"/>
      <c r="CF102" s="818"/>
      <c r="CG102" s="819"/>
      <c r="CH102" s="927"/>
      <c r="CI102" s="928"/>
      <c r="CJ102" s="928"/>
      <c r="CK102" s="928"/>
      <c r="CL102" s="929"/>
      <c r="CM102" s="927"/>
      <c r="CN102" s="928"/>
      <c r="CO102" s="928"/>
      <c r="CP102" s="928"/>
      <c r="CQ102" s="929"/>
      <c r="CR102" s="930"/>
      <c r="CS102" s="896"/>
      <c r="CT102" s="896"/>
      <c r="CU102" s="896"/>
      <c r="CV102" s="931"/>
      <c r="CW102" s="930"/>
      <c r="CX102" s="896"/>
      <c r="CY102" s="896"/>
      <c r="CZ102" s="896"/>
      <c r="DA102" s="931"/>
      <c r="DB102" s="930"/>
      <c r="DC102" s="896"/>
      <c r="DD102" s="896"/>
      <c r="DE102" s="896"/>
      <c r="DF102" s="931"/>
      <c r="DG102" s="930"/>
      <c r="DH102" s="896"/>
      <c r="DI102" s="896"/>
      <c r="DJ102" s="896"/>
      <c r="DK102" s="931"/>
      <c r="DL102" s="930"/>
      <c r="DM102" s="896"/>
      <c r="DN102" s="896"/>
      <c r="DO102" s="896"/>
      <c r="DP102" s="931"/>
      <c r="DQ102" s="930"/>
      <c r="DR102" s="896"/>
      <c r="DS102" s="896"/>
      <c r="DT102" s="896"/>
      <c r="DU102" s="931"/>
      <c r="DV102" s="817"/>
      <c r="DW102" s="818"/>
      <c r="DX102" s="818"/>
      <c r="DY102" s="818"/>
      <c r="DZ102" s="95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55" t="s">
        <v>439</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56" t="s">
        <v>440</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57" t="s">
        <v>443</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444</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33" customFormat="1" ht="26.25" customHeight="1" x14ac:dyDescent="0.2">
      <c r="A109" s="952" t="s">
        <v>445</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446</v>
      </c>
      <c r="AB109" s="933"/>
      <c r="AC109" s="933"/>
      <c r="AD109" s="933"/>
      <c r="AE109" s="934"/>
      <c r="AF109" s="932" t="s">
        <v>447</v>
      </c>
      <c r="AG109" s="933"/>
      <c r="AH109" s="933"/>
      <c r="AI109" s="933"/>
      <c r="AJ109" s="934"/>
      <c r="AK109" s="932" t="s">
        <v>308</v>
      </c>
      <c r="AL109" s="933"/>
      <c r="AM109" s="933"/>
      <c r="AN109" s="933"/>
      <c r="AO109" s="934"/>
      <c r="AP109" s="932" t="s">
        <v>448</v>
      </c>
      <c r="AQ109" s="933"/>
      <c r="AR109" s="933"/>
      <c r="AS109" s="933"/>
      <c r="AT109" s="935"/>
      <c r="AU109" s="952" t="s">
        <v>445</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446</v>
      </c>
      <c r="BR109" s="933"/>
      <c r="BS109" s="933"/>
      <c r="BT109" s="933"/>
      <c r="BU109" s="934"/>
      <c r="BV109" s="932" t="s">
        <v>447</v>
      </c>
      <c r="BW109" s="933"/>
      <c r="BX109" s="933"/>
      <c r="BY109" s="933"/>
      <c r="BZ109" s="934"/>
      <c r="CA109" s="932" t="s">
        <v>308</v>
      </c>
      <c r="CB109" s="933"/>
      <c r="CC109" s="933"/>
      <c r="CD109" s="933"/>
      <c r="CE109" s="934"/>
      <c r="CF109" s="953" t="s">
        <v>448</v>
      </c>
      <c r="CG109" s="953"/>
      <c r="CH109" s="953"/>
      <c r="CI109" s="953"/>
      <c r="CJ109" s="953"/>
      <c r="CK109" s="932" t="s">
        <v>449</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446</v>
      </c>
      <c r="DH109" s="933"/>
      <c r="DI109" s="933"/>
      <c r="DJ109" s="933"/>
      <c r="DK109" s="934"/>
      <c r="DL109" s="932" t="s">
        <v>447</v>
      </c>
      <c r="DM109" s="933"/>
      <c r="DN109" s="933"/>
      <c r="DO109" s="933"/>
      <c r="DP109" s="934"/>
      <c r="DQ109" s="932" t="s">
        <v>308</v>
      </c>
      <c r="DR109" s="933"/>
      <c r="DS109" s="933"/>
      <c r="DT109" s="933"/>
      <c r="DU109" s="934"/>
      <c r="DV109" s="932" t="s">
        <v>448</v>
      </c>
      <c r="DW109" s="933"/>
      <c r="DX109" s="933"/>
      <c r="DY109" s="933"/>
      <c r="DZ109" s="935"/>
    </row>
    <row r="110" spans="1:131" s="233" customFormat="1" ht="26.25" customHeight="1" x14ac:dyDescent="0.2">
      <c r="A110" s="936" t="s">
        <v>450</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30458091</v>
      </c>
      <c r="AB110" s="940"/>
      <c r="AC110" s="940"/>
      <c r="AD110" s="940"/>
      <c r="AE110" s="941"/>
      <c r="AF110" s="942">
        <v>29595721</v>
      </c>
      <c r="AG110" s="940"/>
      <c r="AH110" s="940"/>
      <c r="AI110" s="940"/>
      <c r="AJ110" s="941"/>
      <c r="AK110" s="942">
        <v>28964026</v>
      </c>
      <c r="AL110" s="940"/>
      <c r="AM110" s="940"/>
      <c r="AN110" s="940"/>
      <c r="AO110" s="941"/>
      <c r="AP110" s="943">
        <v>14.3</v>
      </c>
      <c r="AQ110" s="944"/>
      <c r="AR110" s="944"/>
      <c r="AS110" s="944"/>
      <c r="AT110" s="945"/>
      <c r="AU110" s="946" t="s">
        <v>73</v>
      </c>
      <c r="AV110" s="947"/>
      <c r="AW110" s="947"/>
      <c r="AX110" s="947"/>
      <c r="AY110" s="947"/>
      <c r="AZ110" s="969" t="s">
        <v>451</v>
      </c>
      <c r="BA110" s="937"/>
      <c r="BB110" s="937"/>
      <c r="BC110" s="937"/>
      <c r="BD110" s="937"/>
      <c r="BE110" s="937"/>
      <c r="BF110" s="937"/>
      <c r="BG110" s="937"/>
      <c r="BH110" s="937"/>
      <c r="BI110" s="937"/>
      <c r="BJ110" s="937"/>
      <c r="BK110" s="937"/>
      <c r="BL110" s="937"/>
      <c r="BM110" s="937"/>
      <c r="BN110" s="937"/>
      <c r="BO110" s="937"/>
      <c r="BP110" s="938"/>
      <c r="BQ110" s="970">
        <v>281620509</v>
      </c>
      <c r="BR110" s="971"/>
      <c r="BS110" s="971"/>
      <c r="BT110" s="971"/>
      <c r="BU110" s="971"/>
      <c r="BV110" s="971">
        <v>286534773</v>
      </c>
      <c r="BW110" s="971"/>
      <c r="BX110" s="971"/>
      <c r="BY110" s="971"/>
      <c r="BZ110" s="971"/>
      <c r="CA110" s="971">
        <v>282919369</v>
      </c>
      <c r="CB110" s="971"/>
      <c r="CC110" s="971"/>
      <c r="CD110" s="971"/>
      <c r="CE110" s="971"/>
      <c r="CF110" s="984">
        <v>139.9</v>
      </c>
      <c r="CG110" s="985"/>
      <c r="CH110" s="985"/>
      <c r="CI110" s="985"/>
      <c r="CJ110" s="985"/>
      <c r="CK110" s="986" t="s">
        <v>452</v>
      </c>
      <c r="CL110" s="987"/>
      <c r="CM110" s="969" t="s">
        <v>453</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70">
        <v>140723</v>
      </c>
      <c r="DH110" s="971"/>
      <c r="DI110" s="971"/>
      <c r="DJ110" s="971"/>
      <c r="DK110" s="971"/>
      <c r="DL110" s="971">
        <v>210383</v>
      </c>
      <c r="DM110" s="971"/>
      <c r="DN110" s="971"/>
      <c r="DO110" s="971"/>
      <c r="DP110" s="971"/>
      <c r="DQ110" s="971">
        <v>260611</v>
      </c>
      <c r="DR110" s="971"/>
      <c r="DS110" s="971"/>
      <c r="DT110" s="971"/>
      <c r="DU110" s="971"/>
      <c r="DV110" s="972">
        <v>0.1</v>
      </c>
      <c r="DW110" s="972"/>
      <c r="DX110" s="972"/>
      <c r="DY110" s="972"/>
      <c r="DZ110" s="973"/>
    </row>
    <row r="111" spans="1:131" s="233" customFormat="1" ht="26.25" customHeight="1" x14ac:dyDescent="0.2">
      <c r="A111" s="974" t="s">
        <v>454</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455</v>
      </c>
      <c r="AB111" s="978"/>
      <c r="AC111" s="978"/>
      <c r="AD111" s="978"/>
      <c r="AE111" s="979"/>
      <c r="AF111" s="980" t="s">
        <v>397</v>
      </c>
      <c r="AG111" s="978"/>
      <c r="AH111" s="978"/>
      <c r="AI111" s="978"/>
      <c r="AJ111" s="979"/>
      <c r="AK111" s="980" t="s">
        <v>397</v>
      </c>
      <c r="AL111" s="978"/>
      <c r="AM111" s="978"/>
      <c r="AN111" s="978"/>
      <c r="AO111" s="979"/>
      <c r="AP111" s="981" t="s">
        <v>456</v>
      </c>
      <c r="AQ111" s="982"/>
      <c r="AR111" s="982"/>
      <c r="AS111" s="982"/>
      <c r="AT111" s="983"/>
      <c r="AU111" s="948"/>
      <c r="AV111" s="949"/>
      <c r="AW111" s="949"/>
      <c r="AX111" s="949"/>
      <c r="AY111" s="949"/>
      <c r="AZ111" s="962" t="s">
        <v>457</v>
      </c>
      <c r="BA111" s="963"/>
      <c r="BB111" s="963"/>
      <c r="BC111" s="963"/>
      <c r="BD111" s="963"/>
      <c r="BE111" s="963"/>
      <c r="BF111" s="963"/>
      <c r="BG111" s="963"/>
      <c r="BH111" s="963"/>
      <c r="BI111" s="963"/>
      <c r="BJ111" s="963"/>
      <c r="BK111" s="963"/>
      <c r="BL111" s="963"/>
      <c r="BM111" s="963"/>
      <c r="BN111" s="963"/>
      <c r="BO111" s="963"/>
      <c r="BP111" s="964"/>
      <c r="BQ111" s="965">
        <v>10377636</v>
      </c>
      <c r="BR111" s="966"/>
      <c r="BS111" s="966"/>
      <c r="BT111" s="966"/>
      <c r="BU111" s="966"/>
      <c r="BV111" s="966">
        <v>9672739</v>
      </c>
      <c r="BW111" s="966"/>
      <c r="BX111" s="966"/>
      <c r="BY111" s="966"/>
      <c r="BZ111" s="966"/>
      <c r="CA111" s="966">
        <v>8850716</v>
      </c>
      <c r="CB111" s="966"/>
      <c r="CC111" s="966"/>
      <c r="CD111" s="966"/>
      <c r="CE111" s="966"/>
      <c r="CF111" s="960">
        <v>4.4000000000000004</v>
      </c>
      <c r="CG111" s="961"/>
      <c r="CH111" s="961"/>
      <c r="CI111" s="961"/>
      <c r="CJ111" s="961"/>
      <c r="CK111" s="988"/>
      <c r="CL111" s="989"/>
      <c r="CM111" s="962" t="s">
        <v>458</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456</v>
      </c>
      <c r="DH111" s="966"/>
      <c r="DI111" s="966"/>
      <c r="DJ111" s="966"/>
      <c r="DK111" s="966"/>
      <c r="DL111" s="966" t="s">
        <v>401</v>
      </c>
      <c r="DM111" s="966"/>
      <c r="DN111" s="966"/>
      <c r="DO111" s="966"/>
      <c r="DP111" s="966"/>
      <c r="DQ111" s="966" t="s">
        <v>397</v>
      </c>
      <c r="DR111" s="966"/>
      <c r="DS111" s="966"/>
      <c r="DT111" s="966"/>
      <c r="DU111" s="966"/>
      <c r="DV111" s="967" t="s">
        <v>456</v>
      </c>
      <c r="DW111" s="967"/>
      <c r="DX111" s="967"/>
      <c r="DY111" s="967"/>
      <c r="DZ111" s="968"/>
    </row>
    <row r="112" spans="1:131" s="233" customFormat="1" ht="26.25" customHeight="1" x14ac:dyDescent="0.2">
      <c r="A112" s="992" t="s">
        <v>459</v>
      </c>
      <c r="B112" s="993"/>
      <c r="C112" s="963" t="s">
        <v>460</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98">
        <v>4000000</v>
      </c>
      <c r="AB112" s="999"/>
      <c r="AC112" s="999"/>
      <c r="AD112" s="999"/>
      <c r="AE112" s="1000"/>
      <c r="AF112" s="1001">
        <v>4166667</v>
      </c>
      <c r="AG112" s="999"/>
      <c r="AH112" s="999"/>
      <c r="AI112" s="999"/>
      <c r="AJ112" s="1000"/>
      <c r="AK112" s="1001">
        <v>4500000</v>
      </c>
      <c r="AL112" s="999"/>
      <c r="AM112" s="999"/>
      <c r="AN112" s="999"/>
      <c r="AO112" s="1000"/>
      <c r="AP112" s="1002">
        <v>2.2000000000000002</v>
      </c>
      <c r="AQ112" s="1003"/>
      <c r="AR112" s="1003"/>
      <c r="AS112" s="1003"/>
      <c r="AT112" s="1004"/>
      <c r="AU112" s="948"/>
      <c r="AV112" s="949"/>
      <c r="AW112" s="949"/>
      <c r="AX112" s="949"/>
      <c r="AY112" s="949"/>
      <c r="AZ112" s="962" t="s">
        <v>461</v>
      </c>
      <c r="BA112" s="963"/>
      <c r="BB112" s="963"/>
      <c r="BC112" s="963"/>
      <c r="BD112" s="963"/>
      <c r="BE112" s="963"/>
      <c r="BF112" s="963"/>
      <c r="BG112" s="963"/>
      <c r="BH112" s="963"/>
      <c r="BI112" s="963"/>
      <c r="BJ112" s="963"/>
      <c r="BK112" s="963"/>
      <c r="BL112" s="963"/>
      <c r="BM112" s="963"/>
      <c r="BN112" s="963"/>
      <c r="BO112" s="963"/>
      <c r="BP112" s="964"/>
      <c r="BQ112" s="965">
        <v>65344158</v>
      </c>
      <c r="BR112" s="966"/>
      <c r="BS112" s="966"/>
      <c r="BT112" s="966"/>
      <c r="BU112" s="966"/>
      <c r="BV112" s="966">
        <v>60781596</v>
      </c>
      <c r="BW112" s="966"/>
      <c r="BX112" s="966"/>
      <c r="BY112" s="966"/>
      <c r="BZ112" s="966"/>
      <c r="CA112" s="966">
        <v>58255866</v>
      </c>
      <c r="CB112" s="966"/>
      <c r="CC112" s="966"/>
      <c r="CD112" s="966"/>
      <c r="CE112" s="966"/>
      <c r="CF112" s="960">
        <v>28.8</v>
      </c>
      <c r="CG112" s="961"/>
      <c r="CH112" s="961"/>
      <c r="CI112" s="961"/>
      <c r="CJ112" s="961"/>
      <c r="CK112" s="988"/>
      <c r="CL112" s="989"/>
      <c r="CM112" s="962" t="s">
        <v>462</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397</v>
      </c>
      <c r="DH112" s="966"/>
      <c r="DI112" s="966"/>
      <c r="DJ112" s="966"/>
      <c r="DK112" s="966"/>
      <c r="DL112" s="966" t="s">
        <v>397</v>
      </c>
      <c r="DM112" s="966"/>
      <c r="DN112" s="966"/>
      <c r="DO112" s="966"/>
      <c r="DP112" s="966"/>
      <c r="DQ112" s="966" t="s">
        <v>463</v>
      </c>
      <c r="DR112" s="966"/>
      <c r="DS112" s="966"/>
      <c r="DT112" s="966"/>
      <c r="DU112" s="966"/>
      <c r="DV112" s="967" t="s">
        <v>401</v>
      </c>
      <c r="DW112" s="967"/>
      <c r="DX112" s="967"/>
      <c r="DY112" s="967"/>
      <c r="DZ112" s="968"/>
    </row>
    <row r="113" spans="1:130" s="233" customFormat="1" ht="26.25" customHeight="1" x14ac:dyDescent="0.2">
      <c r="A113" s="994"/>
      <c r="B113" s="995"/>
      <c r="C113" s="963" t="s">
        <v>464</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77">
        <v>5496799</v>
      </c>
      <c r="AB113" s="978"/>
      <c r="AC113" s="978"/>
      <c r="AD113" s="978"/>
      <c r="AE113" s="979"/>
      <c r="AF113" s="980">
        <v>5226615</v>
      </c>
      <c r="AG113" s="978"/>
      <c r="AH113" s="978"/>
      <c r="AI113" s="978"/>
      <c r="AJ113" s="979"/>
      <c r="AK113" s="980">
        <v>5018799</v>
      </c>
      <c r="AL113" s="978"/>
      <c r="AM113" s="978"/>
      <c r="AN113" s="978"/>
      <c r="AO113" s="979"/>
      <c r="AP113" s="981">
        <v>2.5</v>
      </c>
      <c r="AQ113" s="982"/>
      <c r="AR113" s="982"/>
      <c r="AS113" s="982"/>
      <c r="AT113" s="983"/>
      <c r="AU113" s="948"/>
      <c r="AV113" s="949"/>
      <c r="AW113" s="949"/>
      <c r="AX113" s="949"/>
      <c r="AY113" s="949"/>
      <c r="AZ113" s="962" t="s">
        <v>465</v>
      </c>
      <c r="BA113" s="963"/>
      <c r="BB113" s="963"/>
      <c r="BC113" s="963"/>
      <c r="BD113" s="963"/>
      <c r="BE113" s="963"/>
      <c r="BF113" s="963"/>
      <c r="BG113" s="963"/>
      <c r="BH113" s="963"/>
      <c r="BI113" s="963"/>
      <c r="BJ113" s="963"/>
      <c r="BK113" s="963"/>
      <c r="BL113" s="963"/>
      <c r="BM113" s="963"/>
      <c r="BN113" s="963"/>
      <c r="BO113" s="963"/>
      <c r="BP113" s="964"/>
      <c r="BQ113" s="965">
        <v>29380</v>
      </c>
      <c r="BR113" s="966"/>
      <c r="BS113" s="966"/>
      <c r="BT113" s="966"/>
      <c r="BU113" s="966"/>
      <c r="BV113" s="966">
        <v>17713</v>
      </c>
      <c r="BW113" s="966"/>
      <c r="BX113" s="966"/>
      <c r="BY113" s="966"/>
      <c r="BZ113" s="966"/>
      <c r="CA113" s="966">
        <v>5936</v>
      </c>
      <c r="CB113" s="966"/>
      <c r="CC113" s="966"/>
      <c r="CD113" s="966"/>
      <c r="CE113" s="966"/>
      <c r="CF113" s="960">
        <v>0</v>
      </c>
      <c r="CG113" s="961"/>
      <c r="CH113" s="961"/>
      <c r="CI113" s="961"/>
      <c r="CJ113" s="961"/>
      <c r="CK113" s="988"/>
      <c r="CL113" s="989"/>
      <c r="CM113" s="962" t="s">
        <v>466</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998" t="s">
        <v>401</v>
      </c>
      <c r="DH113" s="999"/>
      <c r="DI113" s="999"/>
      <c r="DJ113" s="999"/>
      <c r="DK113" s="1000"/>
      <c r="DL113" s="1001" t="s">
        <v>456</v>
      </c>
      <c r="DM113" s="999"/>
      <c r="DN113" s="999"/>
      <c r="DO113" s="999"/>
      <c r="DP113" s="1000"/>
      <c r="DQ113" s="1001" t="s">
        <v>456</v>
      </c>
      <c r="DR113" s="999"/>
      <c r="DS113" s="999"/>
      <c r="DT113" s="999"/>
      <c r="DU113" s="1000"/>
      <c r="DV113" s="1002" t="s">
        <v>401</v>
      </c>
      <c r="DW113" s="1003"/>
      <c r="DX113" s="1003"/>
      <c r="DY113" s="1003"/>
      <c r="DZ113" s="1004"/>
    </row>
    <row r="114" spans="1:130" s="233" customFormat="1" ht="26.25" customHeight="1" x14ac:dyDescent="0.2">
      <c r="A114" s="994"/>
      <c r="B114" s="995"/>
      <c r="C114" s="963" t="s">
        <v>467</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98">
        <v>1199</v>
      </c>
      <c r="AB114" s="999"/>
      <c r="AC114" s="999"/>
      <c r="AD114" s="999"/>
      <c r="AE114" s="1000"/>
      <c r="AF114" s="1001">
        <v>1373</v>
      </c>
      <c r="AG114" s="999"/>
      <c r="AH114" s="999"/>
      <c r="AI114" s="999"/>
      <c r="AJ114" s="1000"/>
      <c r="AK114" s="1001">
        <v>1390</v>
      </c>
      <c r="AL114" s="999"/>
      <c r="AM114" s="999"/>
      <c r="AN114" s="999"/>
      <c r="AO114" s="1000"/>
      <c r="AP114" s="1002">
        <v>0</v>
      </c>
      <c r="AQ114" s="1003"/>
      <c r="AR114" s="1003"/>
      <c r="AS114" s="1003"/>
      <c r="AT114" s="1004"/>
      <c r="AU114" s="948"/>
      <c r="AV114" s="949"/>
      <c r="AW114" s="949"/>
      <c r="AX114" s="949"/>
      <c r="AY114" s="949"/>
      <c r="AZ114" s="962" t="s">
        <v>468</v>
      </c>
      <c r="BA114" s="963"/>
      <c r="BB114" s="963"/>
      <c r="BC114" s="963"/>
      <c r="BD114" s="963"/>
      <c r="BE114" s="963"/>
      <c r="BF114" s="963"/>
      <c r="BG114" s="963"/>
      <c r="BH114" s="963"/>
      <c r="BI114" s="963"/>
      <c r="BJ114" s="963"/>
      <c r="BK114" s="963"/>
      <c r="BL114" s="963"/>
      <c r="BM114" s="963"/>
      <c r="BN114" s="963"/>
      <c r="BO114" s="963"/>
      <c r="BP114" s="964"/>
      <c r="BQ114" s="965">
        <v>64691701</v>
      </c>
      <c r="BR114" s="966"/>
      <c r="BS114" s="966"/>
      <c r="BT114" s="966"/>
      <c r="BU114" s="966"/>
      <c r="BV114" s="966">
        <v>62937091</v>
      </c>
      <c r="BW114" s="966"/>
      <c r="BX114" s="966"/>
      <c r="BY114" s="966"/>
      <c r="BZ114" s="966"/>
      <c r="CA114" s="966">
        <v>62045896</v>
      </c>
      <c r="CB114" s="966"/>
      <c r="CC114" s="966"/>
      <c r="CD114" s="966"/>
      <c r="CE114" s="966"/>
      <c r="CF114" s="960">
        <v>30.7</v>
      </c>
      <c r="CG114" s="961"/>
      <c r="CH114" s="961"/>
      <c r="CI114" s="961"/>
      <c r="CJ114" s="961"/>
      <c r="CK114" s="988"/>
      <c r="CL114" s="989"/>
      <c r="CM114" s="962" t="s">
        <v>469</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998" t="s">
        <v>397</v>
      </c>
      <c r="DH114" s="999"/>
      <c r="DI114" s="999"/>
      <c r="DJ114" s="999"/>
      <c r="DK114" s="1000"/>
      <c r="DL114" s="1001" t="s">
        <v>397</v>
      </c>
      <c r="DM114" s="999"/>
      <c r="DN114" s="999"/>
      <c r="DO114" s="999"/>
      <c r="DP114" s="1000"/>
      <c r="DQ114" s="1001" t="s">
        <v>456</v>
      </c>
      <c r="DR114" s="999"/>
      <c r="DS114" s="999"/>
      <c r="DT114" s="999"/>
      <c r="DU114" s="1000"/>
      <c r="DV114" s="1002" t="s">
        <v>397</v>
      </c>
      <c r="DW114" s="1003"/>
      <c r="DX114" s="1003"/>
      <c r="DY114" s="1003"/>
      <c r="DZ114" s="1004"/>
    </row>
    <row r="115" spans="1:130" s="233" customFormat="1" ht="26.25" customHeight="1" x14ac:dyDescent="0.2">
      <c r="A115" s="994"/>
      <c r="B115" s="995"/>
      <c r="C115" s="963" t="s">
        <v>470</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77">
        <v>981534</v>
      </c>
      <c r="AB115" s="978"/>
      <c r="AC115" s="978"/>
      <c r="AD115" s="978"/>
      <c r="AE115" s="979"/>
      <c r="AF115" s="980">
        <v>1347388</v>
      </c>
      <c r="AG115" s="978"/>
      <c r="AH115" s="978"/>
      <c r="AI115" s="978"/>
      <c r="AJ115" s="979"/>
      <c r="AK115" s="980">
        <v>1409920</v>
      </c>
      <c r="AL115" s="978"/>
      <c r="AM115" s="978"/>
      <c r="AN115" s="978"/>
      <c r="AO115" s="979"/>
      <c r="AP115" s="981">
        <v>0.7</v>
      </c>
      <c r="AQ115" s="982"/>
      <c r="AR115" s="982"/>
      <c r="AS115" s="982"/>
      <c r="AT115" s="983"/>
      <c r="AU115" s="948"/>
      <c r="AV115" s="949"/>
      <c r="AW115" s="949"/>
      <c r="AX115" s="949"/>
      <c r="AY115" s="949"/>
      <c r="AZ115" s="962" t="s">
        <v>471</v>
      </c>
      <c r="BA115" s="963"/>
      <c r="BB115" s="963"/>
      <c r="BC115" s="963"/>
      <c r="BD115" s="963"/>
      <c r="BE115" s="963"/>
      <c r="BF115" s="963"/>
      <c r="BG115" s="963"/>
      <c r="BH115" s="963"/>
      <c r="BI115" s="963"/>
      <c r="BJ115" s="963"/>
      <c r="BK115" s="963"/>
      <c r="BL115" s="963"/>
      <c r="BM115" s="963"/>
      <c r="BN115" s="963"/>
      <c r="BO115" s="963"/>
      <c r="BP115" s="964"/>
      <c r="BQ115" s="965" t="s">
        <v>397</v>
      </c>
      <c r="BR115" s="966"/>
      <c r="BS115" s="966"/>
      <c r="BT115" s="966"/>
      <c r="BU115" s="966"/>
      <c r="BV115" s="966" t="s">
        <v>397</v>
      </c>
      <c r="BW115" s="966"/>
      <c r="BX115" s="966"/>
      <c r="BY115" s="966"/>
      <c r="BZ115" s="966"/>
      <c r="CA115" s="966" t="s">
        <v>456</v>
      </c>
      <c r="CB115" s="966"/>
      <c r="CC115" s="966"/>
      <c r="CD115" s="966"/>
      <c r="CE115" s="966"/>
      <c r="CF115" s="960" t="s">
        <v>401</v>
      </c>
      <c r="CG115" s="961"/>
      <c r="CH115" s="961"/>
      <c r="CI115" s="961"/>
      <c r="CJ115" s="961"/>
      <c r="CK115" s="988"/>
      <c r="CL115" s="989"/>
      <c r="CM115" s="962" t="s">
        <v>472</v>
      </c>
      <c r="CN115" s="963"/>
      <c r="CO115" s="963"/>
      <c r="CP115" s="963"/>
      <c r="CQ115" s="963"/>
      <c r="CR115" s="963"/>
      <c r="CS115" s="963"/>
      <c r="CT115" s="963"/>
      <c r="CU115" s="963"/>
      <c r="CV115" s="963"/>
      <c r="CW115" s="963"/>
      <c r="CX115" s="963"/>
      <c r="CY115" s="963"/>
      <c r="CZ115" s="963"/>
      <c r="DA115" s="963"/>
      <c r="DB115" s="963"/>
      <c r="DC115" s="963"/>
      <c r="DD115" s="963"/>
      <c r="DE115" s="963"/>
      <c r="DF115" s="964"/>
      <c r="DG115" s="998" t="s">
        <v>456</v>
      </c>
      <c r="DH115" s="999"/>
      <c r="DI115" s="999"/>
      <c r="DJ115" s="999"/>
      <c r="DK115" s="1000"/>
      <c r="DL115" s="1001" t="s">
        <v>397</v>
      </c>
      <c r="DM115" s="999"/>
      <c r="DN115" s="999"/>
      <c r="DO115" s="999"/>
      <c r="DP115" s="1000"/>
      <c r="DQ115" s="1001" t="s">
        <v>397</v>
      </c>
      <c r="DR115" s="999"/>
      <c r="DS115" s="999"/>
      <c r="DT115" s="999"/>
      <c r="DU115" s="1000"/>
      <c r="DV115" s="1002" t="s">
        <v>463</v>
      </c>
      <c r="DW115" s="1003"/>
      <c r="DX115" s="1003"/>
      <c r="DY115" s="1003"/>
      <c r="DZ115" s="1004"/>
    </row>
    <row r="116" spans="1:130" s="233" customFormat="1" ht="26.25" customHeight="1" x14ac:dyDescent="0.2">
      <c r="A116" s="996"/>
      <c r="B116" s="997"/>
      <c r="C116" s="1005" t="s">
        <v>473</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8" t="s">
        <v>456</v>
      </c>
      <c r="AB116" s="999"/>
      <c r="AC116" s="999"/>
      <c r="AD116" s="999"/>
      <c r="AE116" s="1000"/>
      <c r="AF116" s="1001" t="s">
        <v>401</v>
      </c>
      <c r="AG116" s="999"/>
      <c r="AH116" s="999"/>
      <c r="AI116" s="999"/>
      <c r="AJ116" s="1000"/>
      <c r="AK116" s="1001" t="s">
        <v>456</v>
      </c>
      <c r="AL116" s="999"/>
      <c r="AM116" s="999"/>
      <c r="AN116" s="999"/>
      <c r="AO116" s="1000"/>
      <c r="AP116" s="1002" t="s">
        <v>397</v>
      </c>
      <c r="AQ116" s="1003"/>
      <c r="AR116" s="1003"/>
      <c r="AS116" s="1003"/>
      <c r="AT116" s="1004"/>
      <c r="AU116" s="948"/>
      <c r="AV116" s="949"/>
      <c r="AW116" s="949"/>
      <c r="AX116" s="949"/>
      <c r="AY116" s="949"/>
      <c r="AZ116" s="1007" t="s">
        <v>474</v>
      </c>
      <c r="BA116" s="1008"/>
      <c r="BB116" s="1008"/>
      <c r="BC116" s="1008"/>
      <c r="BD116" s="1008"/>
      <c r="BE116" s="1008"/>
      <c r="BF116" s="1008"/>
      <c r="BG116" s="1008"/>
      <c r="BH116" s="1008"/>
      <c r="BI116" s="1008"/>
      <c r="BJ116" s="1008"/>
      <c r="BK116" s="1008"/>
      <c r="BL116" s="1008"/>
      <c r="BM116" s="1008"/>
      <c r="BN116" s="1008"/>
      <c r="BO116" s="1008"/>
      <c r="BP116" s="1009"/>
      <c r="BQ116" s="965" t="s">
        <v>475</v>
      </c>
      <c r="BR116" s="966"/>
      <c r="BS116" s="966"/>
      <c r="BT116" s="966"/>
      <c r="BU116" s="966"/>
      <c r="BV116" s="966" t="s">
        <v>397</v>
      </c>
      <c r="BW116" s="966"/>
      <c r="BX116" s="966"/>
      <c r="BY116" s="966"/>
      <c r="BZ116" s="966"/>
      <c r="CA116" s="966" t="s">
        <v>397</v>
      </c>
      <c r="CB116" s="966"/>
      <c r="CC116" s="966"/>
      <c r="CD116" s="966"/>
      <c r="CE116" s="966"/>
      <c r="CF116" s="960" t="s">
        <v>397</v>
      </c>
      <c r="CG116" s="961"/>
      <c r="CH116" s="961"/>
      <c r="CI116" s="961"/>
      <c r="CJ116" s="961"/>
      <c r="CK116" s="988"/>
      <c r="CL116" s="989"/>
      <c r="CM116" s="962" t="s">
        <v>476</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998">
        <v>57014</v>
      </c>
      <c r="DH116" s="999"/>
      <c r="DI116" s="999"/>
      <c r="DJ116" s="999"/>
      <c r="DK116" s="1000"/>
      <c r="DL116" s="1001">
        <v>42916</v>
      </c>
      <c r="DM116" s="999"/>
      <c r="DN116" s="999"/>
      <c r="DO116" s="999"/>
      <c r="DP116" s="1000"/>
      <c r="DQ116" s="1001">
        <v>32394</v>
      </c>
      <c r="DR116" s="999"/>
      <c r="DS116" s="999"/>
      <c r="DT116" s="999"/>
      <c r="DU116" s="1000"/>
      <c r="DV116" s="1002">
        <v>0</v>
      </c>
      <c r="DW116" s="1003"/>
      <c r="DX116" s="1003"/>
      <c r="DY116" s="1003"/>
      <c r="DZ116" s="1004"/>
    </row>
    <row r="117" spans="1:130" s="233" customFormat="1" ht="26.25" customHeight="1" x14ac:dyDescent="0.2">
      <c r="A117" s="952" t="s">
        <v>188</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17" t="s">
        <v>477</v>
      </c>
      <c r="Z117" s="934"/>
      <c r="AA117" s="1018">
        <v>40937623</v>
      </c>
      <c r="AB117" s="1019"/>
      <c r="AC117" s="1019"/>
      <c r="AD117" s="1019"/>
      <c r="AE117" s="1020"/>
      <c r="AF117" s="1021">
        <v>40337764</v>
      </c>
      <c r="AG117" s="1019"/>
      <c r="AH117" s="1019"/>
      <c r="AI117" s="1019"/>
      <c r="AJ117" s="1020"/>
      <c r="AK117" s="1021">
        <v>39894135</v>
      </c>
      <c r="AL117" s="1019"/>
      <c r="AM117" s="1019"/>
      <c r="AN117" s="1019"/>
      <c r="AO117" s="1020"/>
      <c r="AP117" s="1022"/>
      <c r="AQ117" s="1023"/>
      <c r="AR117" s="1023"/>
      <c r="AS117" s="1023"/>
      <c r="AT117" s="1024"/>
      <c r="AU117" s="948"/>
      <c r="AV117" s="949"/>
      <c r="AW117" s="949"/>
      <c r="AX117" s="949"/>
      <c r="AY117" s="949"/>
      <c r="AZ117" s="1014" t="s">
        <v>478</v>
      </c>
      <c r="BA117" s="1015"/>
      <c r="BB117" s="1015"/>
      <c r="BC117" s="1015"/>
      <c r="BD117" s="1015"/>
      <c r="BE117" s="1015"/>
      <c r="BF117" s="1015"/>
      <c r="BG117" s="1015"/>
      <c r="BH117" s="1015"/>
      <c r="BI117" s="1015"/>
      <c r="BJ117" s="1015"/>
      <c r="BK117" s="1015"/>
      <c r="BL117" s="1015"/>
      <c r="BM117" s="1015"/>
      <c r="BN117" s="1015"/>
      <c r="BO117" s="1015"/>
      <c r="BP117" s="1016"/>
      <c r="BQ117" s="965" t="s">
        <v>401</v>
      </c>
      <c r="BR117" s="966"/>
      <c r="BS117" s="966"/>
      <c r="BT117" s="966"/>
      <c r="BU117" s="966"/>
      <c r="BV117" s="966" t="s">
        <v>401</v>
      </c>
      <c r="BW117" s="966"/>
      <c r="BX117" s="966"/>
      <c r="BY117" s="966"/>
      <c r="BZ117" s="966"/>
      <c r="CA117" s="966" t="s">
        <v>397</v>
      </c>
      <c r="CB117" s="966"/>
      <c r="CC117" s="966"/>
      <c r="CD117" s="966"/>
      <c r="CE117" s="966"/>
      <c r="CF117" s="960" t="s">
        <v>401</v>
      </c>
      <c r="CG117" s="961"/>
      <c r="CH117" s="961"/>
      <c r="CI117" s="961"/>
      <c r="CJ117" s="961"/>
      <c r="CK117" s="988"/>
      <c r="CL117" s="989"/>
      <c r="CM117" s="962" t="s">
        <v>479</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998" t="s">
        <v>397</v>
      </c>
      <c r="DH117" s="999"/>
      <c r="DI117" s="999"/>
      <c r="DJ117" s="999"/>
      <c r="DK117" s="1000"/>
      <c r="DL117" s="1001" t="s">
        <v>397</v>
      </c>
      <c r="DM117" s="999"/>
      <c r="DN117" s="999"/>
      <c r="DO117" s="999"/>
      <c r="DP117" s="1000"/>
      <c r="DQ117" s="1001" t="s">
        <v>397</v>
      </c>
      <c r="DR117" s="999"/>
      <c r="DS117" s="999"/>
      <c r="DT117" s="999"/>
      <c r="DU117" s="1000"/>
      <c r="DV117" s="1002" t="s">
        <v>463</v>
      </c>
      <c r="DW117" s="1003"/>
      <c r="DX117" s="1003"/>
      <c r="DY117" s="1003"/>
      <c r="DZ117" s="1004"/>
    </row>
    <row r="118" spans="1:130" s="233" customFormat="1" ht="26.25" customHeight="1" x14ac:dyDescent="0.2">
      <c r="A118" s="952" t="s">
        <v>449</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446</v>
      </c>
      <c r="AB118" s="933"/>
      <c r="AC118" s="933"/>
      <c r="AD118" s="933"/>
      <c r="AE118" s="934"/>
      <c r="AF118" s="932" t="s">
        <v>447</v>
      </c>
      <c r="AG118" s="933"/>
      <c r="AH118" s="933"/>
      <c r="AI118" s="933"/>
      <c r="AJ118" s="934"/>
      <c r="AK118" s="932" t="s">
        <v>308</v>
      </c>
      <c r="AL118" s="933"/>
      <c r="AM118" s="933"/>
      <c r="AN118" s="933"/>
      <c r="AO118" s="934"/>
      <c r="AP118" s="1010" t="s">
        <v>448</v>
      </c>
      <c r="AQ118" s="1011"/>
      <c r="AR118" s="1011"/>
      <c r="AS118" s="1011"/>
      <c r="AT118" s="1012"/>
      <c r="AU118" s="948"/>
      <c r="AV118" s="949"/>
      <c r="AW118" s="949"/>
      <c r="AX118" s="949"/>
      <c r="AY118" s="949"/>
      <c r="AZ118" s="1013" t="s">
        <v>480</v>
      </c>
      <c r="BA118" s="1005"/>
      <c r="BB118" s="1005"/>
      <c r="BC118" s="1005"/>
      <c r="BD118" s="1005"/>
      <c r="BE118" s="1005"/>
      <c r="BF118" s="1005"/>
      <c r="BG118" s="1005"/>
      <c r="BH118" s="1005"/>
      <c r="BI118" s="1005"/>
      <c r="BJ118" s="1005"/>
      <c r="BK118" s="1005"/>
      <c r="BL118" s="1005"/>
      <c r="BM118" s="1005"/>
      <c r="BN118" s="1005"/>
      <c r="BO118" s="1005"/>
      <c r="BP118" s="1006"/>
      <c r="BQ118" s="1039" t="s">
        <v>475</v>
      </c>
      <c r="BR118" s="1040"/>
      <c r="BS118" s="1040"/>
      <c r="BT118" s="1040"/>
      <c r="BU118" s="1040"/>
      <c r="BV118" s="1040" t="s">
        <v>397</v>
      </c>
      <c r="BW118" s="1040"/>
      <c r="BX118" s="1040"/>
      <c r="BY118" s="1040"/>
      <c r="BZ118" s="1040"/>
      <c r="CA118" s="1040" t="s">
        <v>401</v>
      </c>
      <c r="CB118" s="1040"/>
      <c r="CC118" s="1040"/>
      <c r="CD118" s="1040"/>
      <c r="CE118" s="1040"/>
      <c r="CF118" s="960" t="s">
        <v>397</v>
      </c>
      <c r="CG118" s="961"/>
      <c r="CH118" s="961"/>
      <c r="CI118" s="961"/>
      <c r="CJ118" s="961"/>
      <c r="CK118" s="988"/>
      <c r="CL118" s="989"/>
      <c r="CM118" s="962" t="s">
        <v>481</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998" t="s">
        <v>397</v>
      </c>
      <c r="DH118" s="999"/>
      <c r="DI118" s="999"/>
      <c r="DJ118" s="999"/>
      <c r="DK118" s="1000"/>
      <c r="DL118" s="1001" t="s">
        <v>397</v>
      </c>
      <c r="DM118" s="999"/>
      <c r="DN118" s="999"/>
      <c r="DO118" s="999"/>
      <c r="DP118" s="1000"/>
      <c r="DQ118" s="1001" t="s">
        <v>456</v>
      </c>
      <c r="DR118" s="999"/>
      <c r="DS118" s="999"/>
      <c r="DT118" s="999"/>
      <c r="DU118" s="1000"/>
      <c r="DV118" s="1002" t="s">
        <v>397</v>
      </c>
      <c r="DW118" s="1003"/>
      <c r="DX118" s="1003"/>
      <c r="DY118" s="1003"/>
      <c r="DZ118" s="1004"/>
    </row>
    <row r="119" spans="1:130" s="233" customFormat="1" ht="26.25" customHeight="1" x14ac:dyDescent="0.2">
      <c r="A119" s="1096" t="s">
        <v>452</v>
      </c>
      <c r="B119" s="987"/>
      <c r="C119" s="969" t="s">
        <v>453</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397</v>
      </c>
      <c r="AB119" s="940"/>
      <c r="AC119" s="940"/>
      <c r="AD119" s="940"/>
      <c r="AE119" s="941"/>
      <c r="AF119" s="942" t="s">
        <v>456</v>
      </c>
      <c r="AG119" s="940"/>
      <c r="AH119" s="940"/>
      <c r="AI119" s="940"/>
      <c r="AJ119" s="941"/>
      <c r="AK119" s="942" t="s">
        <v>401</v>
      </c>
      <c r="AL119" s="940"/>
      <c r="AM119" s="940"/>
      <c r="AN119" s="940"/>
      <c r="AO119" s="941"/>
      <c r="AP119" s="943" t="s">
        <v>397</v>
      </c>
      <c r="AQ119" s="944"/>
      <c r="AR119" s="944"/>
      <c r="AS119" s="944"/>
      <c r="AT119" s="945"/>
      <c r="AU119" s="950"/>
      <c r="AV119" s="951"/>
      <c r="AW119" s="951"/>
      <c r="AX119" s="951"/>
      <c r="AY119" s="951"/>
      <c r="AZ119" s="254" t="s">
        <v>188</v>
      </c>
      <c r="BA119" s="254"/>
      <c r="BB119" s="254"/>
      <c r="BC119" s="254"/>
      <c r="BD119" s="254"/>
      <c r="BE119" s="254"/>
      <c r="BF119" s="254"/>
      <c r="BG119" s="254"/>
      <c r="BH119" s="254"/>
      <c r="BI119" s="254"/>
      <c r="BJ119" s="254"/>
      <c r="BK119" s="254"/>
      <c r="BL119" s="254"/>
      <c r="BM119" s="254"/>
      <c r="BN119" s="254"/>
      <c r="BO119" s="1017" t="s">
        <v>482</v>
      </c>
      <c r="BP119" s="1045"/>
      <c r="BQ119" s="1039">
        <v>422063384</v>
      </c>
      <c r="BR119" s="1040"/>
      <c r="BS119" s="1040"/>
      <c r="BT119" s="1040"/>
      <c r="BU119" s="1040"/>
      <c r="BV119" s="1040">
        <v>419943912</v>
      </c>
      <c r="BW119" s="1040"/>
      <c r="BX119" s="1040"/>
      <c r="BY119" s="1040"/>
      <c r="BZ119" s="1040"/>
      <c r="CA119" s="1040">
        <v>412077783</v>
      </c>
      <c r="CB119" s="1040"/>
      <c r="CC119" s="1040"/>
      <c r="CD119" s="1040"/>
      <c r="CE119" s="1040"/>
      <c r="CF119" s="1041"/>
      <c r="CG119" s="1042"/>
      <c r="CH119" s="1042"/>
      <c r="CI119" s="1042"/>
      <c r="CJ119" s="1043"/>
      <c r="CK119" s="990"/>
      <c r="CL119" s="991"/>
      <c r="CM119" s="1013" t="s">
        <v>483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44">
        <v>10179899</v>
      </c>
      <c r="DH119" s="1026"/>
      <c r="DI119" s="1026"/>
      <c r="DJ119" s="1026"/>
      <c r="DK119" s="1027"/>
      <c r="DL119" s="1025">
        <v>9419440</v>
      </c>
      <c r="DM119" s="1026"/>
      <c r="DN119" s="1026"/>
      <c r="DO119" s="1026"/>
      <c r="DP119" s="1027"/>
      <c r="DQ119" s="1025">
        <v>8557711</v>
      </c>
      <c r="DR119" s="1026"/>
      <c r="DS119" s="1026"/>
      <c r="DT119" s="1026"/>
      <c r="DU119" s="1027"/>
      <c r="DV119" s="1028">
        <v>4.2</v>
      </c>
      <c r="DW119" s="1029"/>
      <c r="DX119" s="1029"/>
      <c r="DY119" s="1029"/>
      <c r="DZ119" s="1030"/>
    </row>
    <row r="120" spans="1:130" s="233" customFormat="1" ht="26.25" customHeight="1" x14ac:dyDescent="0.2">
      <c r="A120" s="1097"/>
      <c r="B120" s="989"/>
      <c r="C120" s="962" t="s">
        <v>458</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998" t="s">
        <v>397</v>
      </c>
      <c r="AB120" s="999"/>
      <c r="AC120" s="999"/>
      <c r="AD120" s="999"/>
      <c r="AE120" s="1000"/>
      <c r="AF120" s="1001" t="s">
        <v>397</v>
      </c>
      <c r="AG120" s="999"/>
      <c r="AH120" s="999"/>
      <c r="AI120" s="999"/>
      <c r="AJ120" s="1000"/>
      <c r="AK120" s="1001" t="s">
        <v>463</v>
      </c>
      <c r="AL120" s="999"/>
      <c r="AM120" s="999"/>
      <c r="AN120" s="999"/>
      <c r="AO120" s="1000"/>
      <c r="AP120" s="1002" t="s">
        <v>401</v>
      </c>
      <c r="AQ120" s="1003"/>
      <c r="AR120" s="1003"/>
      <c r="AS120" s="1003"/>
      <c r="AT120" s="1004"/>
      <c r="AU120" s="1031" t="s">
        <v>484</v>
      </c>
      <c r="AV120" s="1032"/>
      <c r="AW120" s="1032"/>
      <c r="AX120" s="1032"/>
      <c r="AY120" s="1033"/>
      <c r="AZ120" s="969" t="s">
        <v>485</v>
      </c>
      <c r="BA120" s="937"/>
      <c r="BB120" s="937"/>
      <c r="BC120" s="937"/>
      <c r="BD120" s="937"/>
      <c r="BE120" s="937"/>
      <c r="BF120" s="937"/>
      <c r="BG120" s="937"/>
      <c r="BH120" s="937"/>
      <c r="BI120" s="937"/>
      <c r="BJ120" s="937"/>
      <c r="BK120" s="937"/>
      <c r="BL120" s="937"/>
      <c r="BM120" s="937"/>
      <c r="BN120" s="937"/>
      <c r="BO120" s="937"/>
      <c r="BP120" s="938"/>
      <c r="BQ120" s="970">
        <v>78539448</v>
      </c>
      <c r="BR120" s="971"/>
      <c r="BS120" s="971"/>
      <c r="BT120" s="971"/>
      <c r="BU120" s="971"/>
      <c r="BV120" s="971">
        <v>75899196</v>
      </c>
      <c r="BW120" s="971"/>
      <c r="BX120" s="971"/>
      <c r="BY120" s="971"/>
      <c r="BZ120" s="971"/>
      <c r="CA120" s="971">
        <v>90642216</v>
      </c>
      <c r="CB120" s="971"/>
      <c r="CC120" s="971"/>
      <c r="CD120" s="971"/>
      <c r="CE120" s="971"/>
      <c r="CF120" s="984">
        <v>44.8</v>
      </c>
      <c r="CG120" s="985"/>
      <c r="CH120" s="985"/>
      <c r="CI120" s="985"/>
      <c r="CJ120" s="985"/>
      <c r="CK120" s="1046" t="s">
        <v>486</v>
      </c>
      <c r="CL120" s="1047"/>
      <c r="CM120" s="1047"/>
      <c r="CN120" s="1047"/>
      <c r="CO120" s="1048"/>
      <c r="CP120" s="1054" t="s">
        <v>487</v>
      </c>
      <c r="CQ120" s="1055"/>
      <c r="CR120" s="1055"/>
      <c r="CS120" s="1055"/>
      <c r="CT120" s="1055"/>
      <c r="CU120" s="1055"/>
      <c r="CV120" s="1055"/>
      <c r="CW120" s="1055"/>
      <c r="CX120" s="1055"/>
      <c r="CY120" s="1055"/>
      <c r="CZ120" s="1055"/>
      <c r="DA120" s="1055"/>
      <c r="DB120" s="1055"/>
      <c r="DC120" s="1055"/>
      <c r="DD120" s="1055"/>
      <c r="DE120" s="1055"/>
      <c r="DF120" s="1056"/>
      <c r="DG120" s="970">
        <v>52084827</v>
      </c>
      <c r="DH120" s="971"/>
      <c r="DI120" s="971"/>
      <c r="DJ120" s="971"/>
      <c r="DK120" s="971"/>
      <c r="DL120" s="971">
        <v>47767366</v>
      </c>
      <c r="DM120" s="971"/>
      <c r="DN120" s="971"/>
      <c r="DO120" s="971"/>
      <c r="DP120" s="971"/>
      <c r="DQ120" s="971">
        <v>44239738</v>
      </c>
      <c r="DR120" s="971"/>
      <c r="DS120" s="971"/>
      <c r="DT120" s="971"/>
      <c r="DU120" s="971"/>
      <c r="DV120" s="972">
        <v>21.9</v>
      </c>
      <c r="DW120" s="972"/>
      <c r="DX120" s="972"/>
      <c r="DY120" s="972"/>
      <c r="DZ120" s="973"/>
    </row>
    <row r="121" spans="1:130" s="233" customFormat="1" ht="26.25" customHeight="1" x14ac:dyDescent="0.2">
      <c r="A121" s="1097"/>
      <c r="B121" s="989"/>
      <c r="C121" s="1014" t="s">
        <v>488</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98" t="s">
        <v>456</v>
      </c>
      <c r="AB121" s="999"/>
      <c r="AC121" s="999"/>
      <c r="AD121" s="999"/>
      <c r="AE121" s="1000"/>
      <c r="AF121" s="1001" t="s">
        <v>397</v>
      </c>
      <c r="AG121" s="999"/>
      <c r="AH121" s="999"/>
      <c r="AI121" s="999"/>
      <c r="AJ121" s="1000"/>
      <c r="AK121" s="1001" t="s">
        <v>456</v>
      </c>
      <c r="AL121" s="999"/>
      <c r="AM121" s="999"/>
      <c r="AN121" s="999"/>
      <c r="AO121" s="1000"/>
      <c r="AP121" s="1002" t="s">
        <v>397</v>
      </c>
      <c r="AQ121" s="1003"/>
      <c r="AR121" s="1003"/>
      <c r="AS121" s="1003"/>
      <c r="AT121" s="1004"/>
      <c r="AU121" s="1034"/>
      <c r="AV121" s="1035"/>
      <c r="AW121" s="1035"/>
      <c r="AX121" s="1035"/>
      <c r="AY121" s="1036"/>
      <c r="AZ121" s="962" t="s">
        <v>489</v>
      </c>
      <c r="BA121" s="963"/>
      <c r="BB121" s="963"/>
      <c r="BC121" s="963"/>
      <c r="BD121" s="963"/>
      <c r="BE121" s="963"/>
      <c r="BF121" s="963"/>
      <c r="BG121" s="963"/>
      <c r="BH121" s="963"/>
      <c r="BI121" s="963"/>
      <c r="BJ121" s="963"/>
      <c r="BK121" s="963"/>
      <c r="BL121" s="963"/>
      <c r="BM121" s="963"/>
      <c r="BN121" s="963"/>
      <c r="BO121" s="963"/>
      <c r="BP121" s="964"/>
      <c r="BQ121" s="965">
        <v>42833959</v>
      </c>
      <c r="BR121" s="966"/>
      <c r="BS121" s="966"/>
      <c r="BT121" s="966"/>
      <c r="BU121" s="966"/>
      <c r="BV121" s="966">
        <v>43048965</v>
      </c>
      <c r="BW121" s="966"/>
      <c r="BX121" s="966"/>
      <c r="BY121" s="966"/>
      <c r="BZ121" s="966"/>
      <c r="CA121" s="966">
        <v>41900779</v>
      </c>
      <c r="CB121" s="966"/>
      <c r="CC121" s="966"/>
      <c r="CD121" s="966"/>
      <c r="CE121" s="966"/>
      <c r="CF121" s="960">
        <v>20.7</v>
      </c>
      <c r="CG121" s="961"/>
      <c r="CH121" s="961"/>
      <c r="CI121" s="961"/>
      <c r="CJ121" s="961"/>
      <c r="CK121" s="1049"/>
      <c r="CL121" s="1050"/>
      <c r="CM121" s="1050"/>
      <c r="CN121" s="1050"/>
      <c r="CO121" s="1051"/>
      <c r="CP121" s="1059" t="s">
        <v>490</v>
      </c>
      <c r="CQ121" s="1060"/>
      <c r="CR121" s="1060"/>
      <c r="CS121" s="1060"/>
      <c r="CT121" s="1060"/>
      <c r="CU121" s="1060"/>
      <c r="CV121" s="1060"/>
      <c r="CW121" s="1060"/>
      <c r="CX121" s="1060"/>
      <c r="CY121" s="1060"/>
      <c r="CZ121" s="1060"/>
      <c r="DA121" s="1060"/>
      <c r="DB121" s="1060"/>
      <c r="DC121" s="1060"/>
      <c r="DD121" s="1060"/>
      <c r="DE121" s="1060"/>
      <c r="DF121" s="1061"/>
      <c r="DG121" s="965">
        <v>8869586</v>
      </c>
      <c r="DH121" s="966"/>
      <c r="DI121" s="966"/>
      <c r="DJ121" s="966"/>
      <c r="DK121" s="966"/>
      <c r="DL121" s="966">
        <v>8483073</v>
      </c>
      <c r="DM121" s="966"/>
      <c r="DN121" s="966"/>
      <c r="DO121" s="966"/>
      <c r="DP121" s="966"/>
      <c r="DQ121" s="966">
        <v>9488732</v>
      </c>
      <c r="DR121" s="966"/>
      <c r="DS121" s="966"/>
      <c r="DT121" s="966"/>
      <c r="DU121" s="966"/>
      <c r="DV121" s="967">
        <v>4.7</v>
      </c>
      <c r="DW121" s="967"/>
      <c r="DX121" s="967"/>
      <c r="DY121" s="967"/>
      <c r="DZ121" s="968"/>
    </row>
    <row r="122" spans="1:130" s="233" customFormat="1" ht="26.25" customHeight="1" x14ac:dyDescent="0.2">
      <c r="A122" s="1097"/>
      <c r="B122" s="989"/>
      <c r="C122" s="962" t="s">
        <v>469</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998" t="s">
        <v>401</v>
      </c>
      <c r="AB122" s="999"/>
      <c r="AC122" s="999"/>
      <c r="AD122" s="999"/>
      <c r="AE122" s="1000"/>
      <c r="AF122" s="1001" t="s">
        <v>397</v>
      </c>
      <c r="AG122" s="999"/>
      <c r="AH122" s="999"/>
      <c r="AI122" s="999"/>
      <c r="AJ122" s="1000"/>
      <c r="AK122" s="1001" t="s">
        <v>401</v>
      </c>
      <c r="AL122" s="999"/>
      <c r="AM122" s="999"/>
      <c r="AN122" s="999"/>
      <c r="AO122" s="1000"/>
      <c r="AP122" s="1002" t="s">
        <v>401</v>
      </c>
      <c r="AQ122" s="1003"/>
      <c r="AR122" s="1003"/>
      <c r="AS122" s="1003"/>
      <c r="AT122" s="1004"/>
      <c r="AU122" s="1034"/>
      <c r="AV122" s="1035"/>
      <c r="AW122" s="1035"/>
      <c r="AX122" s="1035"/>
      <c r="AY122" s="1036"/>
      <c r="AZ122" s="1013" t="s">
        <v>491</v>
      </c>
      <c r="BA122" s="1005"/>
      <c r="BB122" s="1005"/>
      <c r="BC122" s="1005"/>
      <c r="BD122" s="1005"/>
      <c r="BE122" s="1005"/>
      <c r="BF122" s="1005"/>
      <c r="BG122" s="1005"/>
      <c r="BH122" s="1005"/>
      <c r="BI122" s="1005"/>
      <c r="BJ122" s="1005"/>
      <c r="BK122" s="1005"/>
      <c r="BL122" s="1005"/>
      <c r="BM122" s="1005"/>
      <c r="BN122" s="1005"/>
      <c r="BO122" s="1005"/>
      <c r="BP122" s="1006"/>
      <c r="BQ122" s="1039">
        <v>351547017</v>
      </c>
      <c r="BR122" s="1040"/>
      <c r="BS122" s="1040"/>
      <c r="BT122" s="1040"/>
      <c r="BU122" s="1040"/>
      <c r="BV122" s="1040">
        <v>362111687</v>
      </c>
      <c r="BW122" s="1040"/>
      <c r="BX122" s="1040"/>
      <c r="BY122" s="1040"/>
      <c r="BZ122" s="1040"/>
      <c r="CA122" s="1040">
        <v>365009429</v>
      </c>
      <c r="CB122" s="1040"/>
      <c r="CC122" s="1040"/>
      <c r="CD122" s="1040"/>
      <c r="CE122" s="1040"/>
      <c r="CF122" s="1057">
        <v>180.4</v>
      </c>
      <c r="CG122" s="1058"/>
      <c r="CH122" s="1058"/>
      <c r="CI122" s="1058"/>
      <c r="CJ122" s="1058"/>
      <c r="CK122" s="1049"/>
      <c r="CL122" s="1050"/>
      <c r="CM122" s="1050"/>
      <c r="CN122" s="1050"/>
      <c r="CO122" s="1051"/>
      <c r="CP122" s="1059" t="s">
        <v>492</v>
      </c>
      <c r="CQ122" s="1060"/>
      <c r="CR122" s="1060"/>
      <c r="CS122" s="1060"/>
      <c r="CT122" s="1060"/>
      <c r="CU122" s="1060"/>
      <c r="CV122" s="1060"/>
      <c r="CW122" s="1060"/>
      <c r="CX122" s="1060"/>
      <c r="CY122" s="1060"/>
      <c r="CZ122" s="1060"/>
      <c r="DA122" s="1060"/>
      <c r="DB122" s="1060"/>
      <c r="DC122" s="1060"/>
      <c r="DD122" s="1060"/>
      <c r="DE122" s="1060"/>
      <c r="DF122" s="1061"/>
      <c r="DG122" s="965">
        <v>3621884</v>
      </c>
      <c r="DH122" s="966"/>
      <c r="DI122" s="966"/>
      <c r="DJ122" s="966"/>
      <c r="DK122" s="966"/>
      <c r="DL122" s="966">
        <v>3889638</v>
      </c>
      <c r="DM122" s="966"/>
      <c r="DN122" s="966"/>
      <c r="DO122" s="966"/>
      <c r="DP122" s="966"/>
      <c r="DQ122" s="966">
        <v>3992062</v>
      </c>
      <c r="DR122" s="966"/>
      <c r="DS122" s="966"/>
      <c r="DT122" s="966"/>
      <c r="DU122" s="966"/>
      <c r="DV122" s="967">
        <v>2</v>
      </c>
      <c r="DW122" s="967"/>
      <c r="DX122" s="967"/>
      <c r="DY122" s="967"/>
      <c r="DZ122" s="968"/>
    </row>
    <row r="123" spans="1:130" s="233" customFormat="1" ht="26.25" customHeight="1" x14ac:dyDescent="0.2">
      <c r="A123" s="1097"/>
      <c r="B123" s="989"/>
      <c r="C123" s="962" t="s">
        <v>476</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998">
        <v>17648</v>
      </c>
      <c r="AB123" s="999"/>
      <c r="AC123" s="999"/>
      <c r="AD123" s="999"/>
      <c r="AE123" s="1000"/>
      <c r="AF123" s="1001">
        <v>14098</v>
      </c>
      <c r="AG123" s="999"/>
      <c r="AH123" s="999"/>
      <c r="AI123" s="999"/>
      <c r="AJ123" s="1000"/>
      <c r="AK123" s="1001">
        <v>10522</v>
      </c>
      <c r="AL123" s="999"/>
      <c r="AM123" s="999"/>
      <c r="AN123" s="999"/>
      <c r="AO123" s="1000"/>
      <c r="AP123" s="1002">
        <v>0</v>
      </c>
      <c r="AQ123" s="1003"/>
      <c r="AR123" s="1003"/>
      <c r="AS123" s="1003"/>
      <c r="AT123" s="1004"/>
      <c r="AU123" s="1037"/>
      <c r="AV123" s="1038"/>
      <c r="AW123" s="1038"/>
      <c r="AX123" s="1038"/>
      <c r="AY123" s="1038"/>
      <c r="AZ123" s="254" t="s">
        <v>188</v>
      </c>
      <c r="BA123" s="254"/>
      <c r="BB123" s="254"/>
      <c r="BC123" s="254"/>
      <c r="BD123" s="254"/>
      <c r="BE123" s="254"/>
      <c r="BF123" s="254"/>
      <c r="BG123" s="254"/>
      <c r="BH123" s="254"/>
      <c r="BI123" s="254"/>
      <c r="BJ123" s="254"/>
      <c r="BK123" s="254"/>
      <c r="BL123" s="254"/>
      <c r="BM123" s="254"/>
      <c r="BN123" s="254"/>
      <c r="BO123" s="1017" t="s">
        <v>493</v>
      </c>
      <c r="BP123" s="1045"/>
      <c r="BQ123" s="1103">
        <v>472920424</v>
      </c>
      <c r="BR123" s="1104"/>
      <c r="BS123" s="1104"/>
      <c r="BT123" s="1104"/>
      <c r="BU123" s="1104"/>
      <c r="BV123" s="1104">
        <v>481059848</v>
      </c>
      <c r="BW123" s="1104"/>
      <c r="BX123" s="1104"/>
      <c r="BY123" s="1104"/>
      <c r="BZ123" s="1104"/>
      <c r="CA123" s="1104">
        <v>497552424</v>
      </c>
      <c r="CB123" s="1104"/>
      <c r="CC123" s="1104"/>
      <c r="CD123" s="1104"/>
      <c r="CE123" s="1104"/>
      <c r="CF123" s="1041"/>
      <c r="CG123" s="1042"/>
      <c r="CH123" s="1042"/>
      <c r="CI123" s="1042"/>
      <c r="CJ123" s="1043"/>
      <c r="CK123" s="1049"/>
      <c r="CL123" s="1050"/>
      <c r="CM123" s="1050"/>
      <c r="CN123" s="1050"/>
      <c r="CO123" s="1051"/>
      <c r="CP123" s="1059" t="s">
        <v>494</v>
      </c>
      <c r="CQ123" s="1060"/>
      <c r="CR123" s="1060"/>
      <c r="CS123" s="1060"/>
      <c r="CT123" s="1060"/>
      <c r="CU123" s="1060"/>
      <c r="CV123" s="1060"/>
      <c r="CW123" s="1060"/>
      <c r="CX123" s="1060"/>
      <c r="CY123" s="1060"/>
      <c r="CZ123" s="1060"/>
      <c r="DA123" s="1060"/>
      <c r="DB123" s="1060"/>
      <c r="DC123" s="1060"/>
      <c r="DD123" s="1060"/>
      <c r="DE123" s="1060"/>
      <c r="DF123" s="1061"/>
      <c r="DG123" s="998">
        <v>571598</v>
      </c>
      <c r="DH123" s="999"/>
      <c r="DI123" s="999"/>
      <c r="DJ123" s="999"/>
      <c r="DK123" s="1000"/>
      <c r="DL123" s="1001">
        <v>508735</v>
      </c>
      <c r="DM123" s="999"/>
      <c r="DN123" s="999"/>
      <c r="DO123" s="999"/>
      <c r="DP123" s="1000"/>
      <c r="DQ123" s="1001">
        <v>444749</v>
      </c>
      <c r="DR123" s="999"/>
      <c r="DS123" s="999"/>
      <c r="DT123" s="999"/>
      <c r="DU123" s="1000"/>
      <c r="DV123" s="1002">
        <v>0.2</v>
      </c>
      <c r="DW123" s="1003"/>
      <c r="DX123" s="1003"/>
      <c r="DY123" s="1003"/>
      <c r="DZ123" s="1004"/>
    </row>
    <row r="124" spans="1:130" s="233" customFormat="1" ht="26.25" customHeight="1" thickBot="1" x14ac:dyDescent="0.25">
      <c r="A124" s="1097"/>
      <c r="B124" s="989"/>
      <c r="C124" s="962" t="s">
        <v>479</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998" t="s">
        <v>456</v>
      </c>
      <c r="AB124" s="999"/>
      <c r="AC124" s="999"/>
      <c r="AD124" s="999"/>
      <c r="AE124" s="1000"/>
      <c r="AF124" s="1001" t="s">
        <v>463</v>
      </c>
      <c r="AG124" s="999"/>
      <c r="AH124" s="999"/>
      <c r="AI124" s="999"/>
      <c r="AJ124" s="1000"/>
      <c r="AK124" s="1001" t="s">
        <v>475</v>
      </c>
      <c r="AL124" s="999"/>
      <c r="AM124" s="999"/>
      <c r="AN124" s="999"/>
      <c r="AO124" s="1000"/>
      <c r="AP124" s="1002" t="s">
        <v>456</v>
      </c>
      <c r="AQ124" s="1003"/>
      <c r="AR124" s="1003"/>
      <c r="AS124" s="1003"/>
      <c r="AT124" s="1004"/>
      <c r="AU124" s="1099" t="s">
        <v>495</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t="s">
        <v>397</v>
      </c>
      <c r="BR124" s="1067"/>
      <c r="BS124" s="1067"/>
      <c r="BT124" s="1067"/>
      <c r="BU124" s="1067"/>
      <c r="BV124" s="1067" t="s">
        <v>463</v>
      </c>
      <c r="BW124" s="1067"/>
      <c r="BX124" s="1067"/>
      <c r="BY124" s="1067"/>
      <c r="BZ124" s="1067"/>
      <c r="CA124" s="1067" t="s">
        <v>401</v>
      </c>
      <c r="CB124" s="1067"/>
      <c r="CC124" s="1067"/>
      <c r="CD124" s="1067"/>
      <c r="CE124" s="1067"/>
      <c r="CF124" s="1068"/>
      <c r="CG124" s="1069"/>
      <c r="CH124" s="1069"/>
      <c r="CI124" s="1069"/>
      <c r="CJ124" s="1070"/>
      <c r="CK124" s="1052"/>
      <c r="CL124" s="1052"/>
      <c r="CM124" s="1052"/>
      <c r="CN124" s="1052"/>
      <c r="CO124" s="1053"/>
      <c r="CP124" s="1059" t="s">
        <v>496</v>
      </c>
      <c r="CQ124" s="1060"/>
      <c r="CR124" s="1060"/>
      <c r="CS124" s="1060"/>
      <c r="CT124" s="1060"/>
      <c r="CU124" s="1060"/>
      <c r="CV124" s="1060"/>
      <c r="CW124" s="1060"/>
      <c r="CX124" s="1060"/>
      <c r="CY124" s="1060"/>
      <c r="CZ124" s="1060"/>
      <c r="DA124" s="1060"/>
      <c r="DB124" s="1060"/>
      <c r="DC124" s="1060"/>
      <c r="DD124" s="1060"/>
      <c r="DE124" s="1060"/>
      <c r="DF124" s="1061"/>
      <c r="DG124" s="1044">
        <v>196263</v>
      </c>
      <c r="DH124" s="1026"/>
      <c r="DI124" s="1026"/>
      <c r="DJ124" s="1026"/>
      <c r="DK124" s="1027"/>
      <c r="DL124" s="1025">
        <v>132784</v>
      </c>
      <c r="DM124" s="1026"/>
      <c r="DN124" s="1026"/>
      <c r="DO124" s="1026"/>
      <c r="DP124" s="1027"/>
      <c r="DQ124" s="1025">
        <v>90585</v>
      </c>
      <c r="DR124" s="1026"/>
      <c r="DS124" s="1026"/>
      <c r="DT124" s="1026"/>
      <c r="DU124" s="1027"/>
      <c r="DV124" s="1028">
        <v>0</v>
      </c>
      <c r="DW124" s="1029"/>
      <c r="DX124" s="1029"/>
      <c r="DY124" s="1029"/>
      <c r="DZ124" s="1030"/>
    </row>
    <row r="125" spans="1:130" s="233" customFormat="1" ht="26.25" customHeight="1" x14ac:dyDescent="0.2">
      <c r="A125" s="1097"/>
      <c r="B125" s="989"/>
      <c r="C125" s="962" t="s">
        <v>481</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998" t="s">
        <v>463</v>
      </c>
      <c r="AB125" s="999"/>
      <c r="AC125" s="999"/>
      <c r="AD125" s="999"/>
      <c r="AE125" s="1000"/>
      <c r="AF125" s="1001" t="s">
        <v>397</v>
      </c>
      <c r="AG125" s="999"/>
      <c r="AH125" s="999"/>
      <c r="AI125" s="999"/>
      <c r="AJ125" s="1000"/>
      <c r="AK125" s="1001" t="s">
        <v>397</v>
      </c>
      <c r="AL125" s="999"/>
      <c r="AM125" s="999"/>
      <c r="AN125" s="999"/>
      <c r="AO125" s="1000"/>
      <c r="AP125" s="1002" t="s">
        <v>463</v>
      </c>
      <c r="AQ125" s="1003"/>
      <c r="AR125" s="1003"/>
      <c r="AS125" s="1003"/>
      <c r="AT125" s="100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62" t="s">
        <v>497</v>
      </c>
      <c r="CL125" s="1047"/>
      <c r="CM125" s="1047"/>
      <c r="CN125" s="1047"/>
      <c r="CO125" s="1048"/>
      <c r="CP125" s="969" t="s">
        <v>498</v>
      </c>
      <c r="CQ125" s="937"/>
      <c r="CR125" s="937"/>
      <c r="CS125" s="937"/>
      <c r="CT125" s="937"/>
      <c r="CU125" s="937"/>
      <c r="CV125" s="937"/>
      <c r="CW125" s="937"/>
      <c r="CX125" s="937"/>
      <c r="CY125" s="937"/>
      <c r="CZ125" s="937"/>
      <c r="DA125" s="937"/>
      <c r="DB125" s="937"/>
      <c r="DC125" s="937"/>
      <c r="DD125" s="937"/>
      <c r="DE125" s="937"/>
      <c r="DF125" s="938"/>
      <c r="DG125" s="970" t="s">
        <v>456</v>
      </c>
      <c r="DH125" s="971"/>
      <c r="DI125" s="971"/>
      <c r="DJ125" s="971"/>
      <c r="DK125" s="971"/>
      <c r="DL125" s="971" t="s">
        <v>463</v>
      </c>
      <c r="DM125" s="971"/>
      <c r="DN125" s="971"/>
      <c r="DO125" s="971"/>
      <c r="DP125" s="971"/>
      <c r="DQ125" s="971" t="s">
        <v>456</v>
      </c>
      <c r="DR125" s="971"/>
      <c r="DS125" s="971"/>
      <c r="DT125" s="971"/>
      <c r="DU125" s="971"/>
      <c r="DV125" s="972" t="s">
        <v>463</v>
      </c>
      <c r="DW125" s="972"/>
      <c r="DX125" s="972"/>
      <c r="DY125" s="972"/>
      <c r="DZ125" s="973"/>
    </row>
    <row r="126" spans="1:130" s="233" customFormat="1" ht="26.25" customHeight="1" thickBot="1" x14ac:dyDescent="0.25">
      <c r="A126" s="1097"/>
      <c r="B126" s="989"/>
      <c r="C126" s="962" t="s">
        <v>483</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998">
        <v>944373</v>
      </c>
      <c r="AB126" s="999"/>
      <c r="AC126" s="999"/>
      <c r="AD126" s="999"/>
      <c r="AE126" s="1000"/>
      <c r="AF126" s="1001">
        <v>1308194</v>
      </c>
      <c r="AG126" s="999"/>
      <c r="AH126" s="999"/>
      <c r="AI126" s="999"/>
      <c r="AJ126" s="1000"/>
      <c r="AK126" s="1001">
        <v>1374940</v>
      </c>
      <c r="AL126" s="999"/>
      <c r="AM126" s="999"/>
      <c r="AN126" s="999"/>
      <c r="AO126" s="1000"/>
      <c r="AP126" s="1002">
        <v>0.7</v>
      </c>
      <c r="AQ126" s="1003"/>
      <c r="AR126" s="1003"/>
      <c r="AS126" s="1003"/>
      <c r="AT126" s="100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63"/>
      <c r="CL126" s="1050"/>
      <c r="CM126" s="1050"/>
      <c r="CN126" s="1050"/>
      <c r="CO126" s="1051"/>
      <c r="CP126" s="962" t="s">
        <v>499</v>
      </c>
      <c r="CQ126" s="963"/>
      <c r="CR126" s="963"/>
      <c r="CS126" s="963"/>
      <c r="CT126" s="963"/>
      <c r="CU126" s="963"/>
      <c r="CV126" s="963"/>
      <c r="CW126" s="963"/>
      <c r="CX126" s="963"/>
      <c r="CY126" s="963"/>
      <c r="CZ126" s="963"/>
      <c r="DA126" s="963"/>
      <c r="DB126" s="963"/>
      <c r="DC126" s="963"/>
      <c r="DD126" s="963"/>
      <c r="DE126" s="963"/>
      <c r="DF126" s="964"/>
      <c r="DG126" s="965" t="s">
        <v>397</v>
      </c>
      <c r="DH126" s="966"/>
      <c r="DI126" s="966"/>
      <c r="DJ126" s="966"/>
      <c r="DK126" s="966"/>
      <c r="DL126" s="966" t="s">
        <v>397</v>
      </c>
      <c r="DM126" s="966"/>
      <c r="DN126" s="966"/>
      <c r="DO126" s="966"/>
      <c r="DP126" s="966"/>
      <c r="DQ126" s="966" t="s">
        <v>463</v>
      </c>
      <c r="DR126" s="966"/>
      <c r="DS126" s="966"/>
      <c r="DT126" s="966"/>
      <c r="DU126" s="966"/>
      <c r="DV126" s="967" t="s">
        <v>401</v>
      </c>
      <c r="DW126" s="967"/>
      <c r="DX126" s="967"/>
      <c r="DY126" s="967"/>
      <c r="DZ126" s="968"/>
    </row>
    <row r="127" spans="1:130" s="233" customFormat="1" ht="26.25" customHeight="1" x14ac:dyDescent="0.2">
      <c r="A127" s="1098"/>
      <c r="B127" s="991"/>
      <c r="C127" s="1013" t="s">
        <v>500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98">
        <v>19513</v>
      </c>
      <c r="AB127" s="999"/>
      <c r="AC127" s="999"/>
      <c r="AD127" s="999"/>
      <c r="AE127" s="1000"/>
      <c r="AF127" s="1001">
        <v>25096</v>
      </c>
      <c r="AG127" s="999"/>
      <c r="AH127" s="999"/>
      <c r="AI127" s="999"/>
      <c r="AJ127" s="1000"/>
      <c r="AK127" s="1001">
        <v>24458</v>
      </c>
      <c r="AL127" s="999"/>
      <c r="AM127" s="999"/>
      <c r="AN127" s="999"/>
      <c r="AO127" s="1000"/>
      <c r="AP127" s="1002">
        <v>0</v>
      </c>
      <c r="AQ127" s="1003"/>
      <c r="AR127" s="1003"/>
      <c r="AS127" s="1003"/>
      <c r="AT127" s="1004"/>
      <c r="AU127" s="235"/>
      <c r="AV127" s="235"/>
      <c r="AW127" s="235"/>
      <c r="AX127" s="1071" t="s">
        <v>501</v>
      </c>
      <c r="AY127" s="1072"/>
      <c r="AZ127" s="1072"/>
      <c r="BA127" s="1072"/>
      <c r="BB127" s="1072"/>
      <c r="BC127" s="1072"/>
      <c r="BD127" s="1072"/>
      <c r="BE127" s="1073"/>
      <c r="BF127" s="1074" t="s">
        <v>502</v>
      </c>
      <c r="BG127" s="1072"/>
      <c r="BH127" s="1072"/>
      <c r="BI127" s="1072"/>
      <c r="BJ127" s="1072"/>
      <c r="BK127" s="1072"/>
      <c r="BL127" s="1073"/>
      <c r="BM127" s="1074" t="s">
        <v>503</v>
      </c>
      <c r="BN127" s="1072"/>
      <c r="BO127" s="1072"/>
      <c r="BP127" s="1072"/>
      <c r="BQ127" s="1072"/>
      <c r="BR127" s="1072"/>
      <c r="BS127" s="1073"/>
      <c r="BT127" s="1074" t="s">
        <v>504</v>
      </c>
      <c r="BU127" s="1072"/>
      <c r="BV127" s="1072"/>
      <c r="BW127" s="1072"/>
      <c r="BX127" s="1072"/>
      <c r="BY127" s="1072"/>
      <c r="BZ127" s="1095"/>
      <c r="CA127" s="235"/>
      <c r="CB127" s="235"/>
      <c r="CC127" s="235"/>
      <c r="CD127" s="258"/>
      <c r="CE127" s="258"/>
      <c r="CF127" s="258"/>
      <c r="CG127" s="235"/>
      <c r="CH127" s="235"/>
      <c r="CI127" s="235"/>
      <c r="CJ127" s="257"/>
      <c r="CK127" s="1063"/>
      <c r="CL127" s="1050"/>
      <c r="CM127" s="1050"/>
      <c r="CN127" s="1050"/>
      <c r="CO127" s="1051"/>
      <c r="CP127" s="962" t="s">
        <v>505</v>
      </c>
      <c r="CQ127" s="963"/>
      <c r="CR127" s="963"/>
      <c r="CS127" s="963"/>
      <c r="CT127" s="963"/>
      <c r="CU127" s="963"/>
      <c r="CV127" s="963"/>
      <c r="CW127" s="963"/>
      <c r="CX127" s="963"/>
      <c r="CY127" s="963"/>
      <c r="CZ127" s="963"/>
      <c r="DA127" s="963"/>
      <c r="DB127" s="963"/>
      <c r="DC127" s="963"/>
      <c r="DD127" s="963"/>
      <c r="DE127" s="963"/>
      <c r="DF127" s="964"/>
      <c r="DG127" s="965" t="s">
        <v>397</v>
      </c>
      <c r="DH127" s="966"/>
      <c r="DI127" s="966"/>
      <c r="DJ127" s="966"/>
      <c r="DK127" s="966"/>
      <c r="DL127" s="966" t="s">
        <v>463</v>
      </c>
      <c r="DM127" s="966"/>
      <c r="DN127" s="966"/>
      <c r="DO127" s="966"/>
      <c r="DP127" s="966"/>
      <c r="DQ127" s="966" t="s">
        <v>397</v>
      </c>
      <c r="DR127" s="966"/>
      <c r="DS127" s="966"/>
      <c r="DT127" s="966"/>
      <c r="DU127" s="966"/>
      <c r="DV127" s="967" t="s">
        <v>456</v>
      </c>
      <c r="DW127" s="967"/>
      <c r="DX127" s="967"/>
      <c r="DY127" s="967"/>
      <c r="DZ127" s="968"/>
    </row>
    <row r="128" spans="1:130" s="233" customFormat="1" ht="26.25" customHeight="1" thickBot="1" x14ac:dyDescent="0.25">
      <c r="A128" s="1081" t="s">
        <v>506</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507</v>
      </c>
      <c r="X128" s="1083"/>
      <c r="Y128" s="1083"/>
      <c r="Z128" s="1084"/>
      <c r="AA128" s="1085">
        <v>6117663</v>
      </c>
      <c r="AB128" s="1086"/>
      <c r="AC128" s="1086"/>
      <c r="AD128" s="1086"/>
      <c r="AE128" s="1087"/>
      <c r="AF128" s="1088">
        <v>5989901</v>
      </c>
      <c r="AG128" s="1086"/>
      <c r="AH128" s="1086"/>
      <c r="AI128" s="1086"/>
      <c r="AJ128" s="1087"/>
      <c r="AK128" s="1088">
        <v>5580213</v>
      </c>
      <c r="AL128" s="1086"/>
      <c r="AM128" s="1086"/>
      <c r="AN128" s="1086"/>
      <c r="AO128" s="1087"/>
      <c r="AP128" s="1089"/>
      <c r="AQ128" s="1090"/>
      <c r="AR128" s="1090"/>
      <c r="AS128" s="1090"/>
      <c r="AT128" s="1091"/>
      <c r="AU128" s="235"/>
      <c r="AV128" s="235"/>
      <c r="AW128" s="235"/>
      <c r="AX128" s="936" t="s">
        <v>508</v>
      </c>
      <c r="AY128" s="937"/>
      <c r="AZ128" s="937"/>
      <c r="BA128" s="937"/>
      <c r="BB128" s="937"/>
      <c r="BC128" s="937"/>
      <c r="BD128" s="937"/>
      <c r="BE128" s="938"/>
      <c r="BF128" s="1092" t="s">
        <v>397</v>
      </c>
      <c r="BG128" s="1093"/>
      <c r="BH128" s="1093"/>
      <c r="BI128" s="1093"/>
      <c r="BJ128" s="1093"/>
      <c r="BK128" s="1093"/>
      <c r="BL128" s="1094"/>
      <c r="BM128" s="1092">
        <v>11.25</v>
      </c>
      <c r="BN128" s="1093"/>
      <c r="BO128" s="1093"/>
      <c r="BP128" s="1093"/>
      <c r="BQ128" s="1093"/>
      <c r="BR128" s="1093"/>
      <c r="BS128" s="1094"/>
      <c r="BT128" s="1092">
        <v>20</v>
      </c>
      <c r="BU128" s="1093"/>
      <c r="BV128" s="1093"/>
      <c r="BW128" s="1093"/>
      <c r="BX128" s="1093"/>
      <c r="BY128" s="1093"/>
      <c r="BZ128" s="1116"/>
      <c r="CA128" s="258"/>
      <c r="CB128" s="258"/>
      <c r="CC128" s="258"/>
      <c r="CD128" s="258"/>
      <c r="CE128" s="258"/>
      <c r="CF128" s="258"/>
      <c r="CG128" s="235"/>
      <c r="CH128" s="235"/>
      <c r="CI128" s="235"/>
      <c r="CJ128" s="257"/>
      <c r="CK128" s="1064"/>
      <c r="CL128" s="1065"/>
      <c r="CM128" s="1065"/>
      <c r="CN128" s="1065"/>
      <c r="CO128" s="1066"/>
      <c r="CP128" s="1075" t="s">
        <v>509</v>
      </c>
      <c r="CQ128" s="754"/>
      <c r="CR128" s="754"/>
      <c r="CS128" s="754"/>
      <c r="CT128" s="754"/>
      <c r="CU128" s="754"/>
      <c r="CV128" s="754"/>
      <c r="CW128" s="754"/>
      <c r="CX128" s="754"/>
      <c r="CY128" s="754"/>
      <c r="CZ128" s="754"/>
      <c r="DA128" s="754"/>
      <c r="DB128" s="754"/>
      <c r="DC128" s="754"/>
      <c r="DD128" s="754"/>
      <c r="DE128" s="754"/>
      <c r="DF128" s="1076"/>
      <c r="DG128" s="1077" t="s">
        <v>456</v>
      </c>
      <c r="DH128" s="1078"/>
      <c r="DI128" s="1078"/>
      <c r="DJ128" s="1078"/>
      <c r="DK128" s="1078"/>
      <c r="DL128" s="1078" t="s">
        <v>455</v>
      </c>
      <c r="DM128" s="1078"/>
      <c r="DN128" s="1078"/>
      <c r="DO128" s="1078"/>
      <c r="DP128" s="1078"/>
      <c r="DQ128" s="1078" t="s">
        <v>455</v>
      </c>
      <c r="DR128" s="1078"/>
      <c r="DS128" s="1078"/>
      <c r="DT128" s="1078"/>
      <c r="DU128" s="1078"/>
      <c r="DV128" s="1079" t="s">
        <v>455</v>
      </c>
      <c r="DW128" s="1079"/>
      <c r="DX128" s="1079"/>
      <c r="DY128" s="1079"/>
      <c r="DZ128" s="1080"/>
    </row>
    <row r="129" spans="1:131" s="233" customFormat="1" ht="26.25" customHeight="1" x14ac:dyDescent="0.2">
      <c r="A129" s="974" t="s">
        <v>107</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0" t="s">
        <v>510</v>
      </c>
      <c r="X129" s="1111"/>
      <c r="Y129" s="1111"/>
      <c r="Z129" s="1112"/>
      <c r="AA129" s="998">
        <v>213100289</v>
      </c>
      <c r="AB129" s="999"/>
      <c r="AC129" s="999"/>
      <c r="AD129" s="999"/>
      <c r="AE129" s="1000"/>
      <c r="AF129" s="1001">
        <v>216033868</v>
      </c>
      <c r="AG129" s="999"/>
      <c r="AH129" s="999"/>
      <c r="AI129" s="999"/>
      <c r="AJ129" s="1000"/>
      <c r="AK129" s="1001">
        <v>227707392</v>
      </c>
      <c r="AL129" s="999"/>
      <c r="AM129" s="999"/>
      <c r="AN129" s="999"/>
      <c r="AO129" s="1000"/>
      <c r="AP129" s="1113"/>
      <c r="AQ129" s="1114"/>
      <c r="AR129" s="1114"/>
      <c r="AS129" s="1114"/>
      <c r="AT129" s="1115"/>
      <c r="AU129" s="236"/>
      <c r="AV129" s="236"/>
      <c r="AW129" s="236"/>
      <c r="AX129" s="1105" t="s">
        <v>511</v>
      </c>
      <c r="AY129" s="963"/>
      <c r="AZ129" s="963"/>
      <c r="BA129" s="963"/>
      <c r="BB129" s="963"/>
      <c r="BC129" s="963"/>
      <c r="BD129" s="963"/>
      <c r="BE129" s="964"/>
      <c r="BF129" s="1106" t="s">
        <v>397</v>
      </c>
      <c r="BG129" s="1107"/>
      <c r="BH129" s="1107"/>
      <c r="BI129" s="1107"/>
      <c r="BJ129" s="1107"/>
      <c r="BK129" s="1107"/>
      <c r="BL129" s="1108"/>
      <c r="BM129" s="1106">
        <v>16.25</v>
      </c>
      <c r="BN129" s="1107"/>
      <c r="BO129" s="1107"/>
      <c r="BP129" s="1107"/>
      <c r="BQ129" s="1107"/>
      <c r="BR129" s="1107"/>
      <c r="BS129" s="1108"/>
      <c r="BT129" s="1106">
        <v>30</v>
      </c>
      <c r="BU129" s="1107"/>
      <c r="BV129" s="1107"/>
      <c r="BW129" s="1107"/>
      <c r="BX129" s="1107"/>
      <c r="BY129" s="1107"/>
      <c r="BZ129" s="110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74" t="s">
        <v>512</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0" t="s">
        <v>513</v>
      </c>
      <c r="X130" s="1111"/>
      <c r="Y130" s="1111"/>
      <c r="Z130" s="1112"/>
      <c r="AA130" s="998">
        <v>25279647</v>
      </c>
      <c r="AB130" s="999"/>
      <c r="AC130" s="999"/>
      <c r="AD130" s="999"/>
      <c r="AE130" s="1000"/>
      <c r="AF130" s="1001">
        <v>24851566</v>
      </c>
      <c r="AG130" s="999"/>
      <c r="AH130" s="999"/>
      <c r="AI130" s="999"/>
      <c r="AJ130" s="1000"/>
      <c r="AK130" s="1001">
        <v>25424430</v>
      </c>
      <c r="AL130" s="999"/>
      <c r="AM130" s="999"/>
      <c r="AN130" s="999"/>
      <c r="AO130" s="1000"/>
      <c r="AP130" s="1113"/>
      <c r="AQ130" s="1114"/>
      <c r="AR130" s="1114"/>
      <c r="AS130" s="1114"/>
      <c r="AT130" s="1115"/>
      <c r="AU130" s="236"/>
      <c r="AV130" s="236"/>
      <c r="AW130" s="236"/>
      <c r="AX130" s="1105" t="s">
        <v>514</v>
      </c>
      <c r="AY130" s="963"/>
      <c r="AZ130" s="963"/>
      <c r="BA130" s="963"/>
      <c r="BB130" s="963"/>
      <c r="BC130" s="963"/>
      <c r="BD130" s="963"/>
      <c r="BE130" s="964"/>
      <c r="BF130" s="1141">
        <v>4.8</v>
      </c>
      <c r="BG130" s="1142"/>
      <c r="BH130" s="1142"/>
      <c r="BI130" s="1142"/>
      <c r="BJ130" s="1142"/>
      <c r="BK130" s="1142"/>
      <c r="BL130" s="1143"/>
      <c r="BM130" s="1141">
        <v>25</v>
      </c>
      <c r="BN130" s="1142"/>
      <c r="BO130" s="1142"/>
      <c r="BP130" s="1142"/>
      <c r="BQ130" s="1142"/>
      <c r="BR130" s="1142"/>
      <c r="BS130" s="1143"/>
      <c r="BT130" s="1141">
        <v>35</v>
      </c>
      <c r="BU130" s="1142"/>
      <c r="BV130" s="1142"/>
      <c r="BW130" s="1142"/>
      <c r="BX130" s="1142"/>
      <c r="BY130" s="1142"/>
      <c r="BZ130" s="1144"/>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515</v>
      </c>
      <c r="X131" s="1148"/>
      <c r="Y131" s="1148"/>
      <c r="Z131" s="1149"/>
      <c r="AA131" s="1044">
        <v>187820642</v>
      </c>
      <c r="AB131" s="1026"/>
      <c r="AC131" s="1026"/>
      <c r="AD131" s="1026"/>
      <c r="AE131" s="1027"/>
      <c r="AF131" s="1025">
        <v>191182302</v>
      </c>
      <c r="AG131" s="1026"/>
      <c r="AH131" s="1026"/>
      <c r="AI131" s="1026"/>
      <c r="AJ131" s="1027"/>
      <c r="AK131" s="1025">
        <v>202282962</v>
      </c>
      <c r="AL131" s="1026"/>
      <c r="AM131" s="1026"/>
      <c r="AN131" s="1026"/>
      <c r="AO131" s="1027"/>
      <c r="AP131" s="1150"/>
      <c r="AQ131" s="1151"/>
      <c r="AR131" s="1151"/>
      <c r="AS131" s="1151"/>
      <c r="AT131" s="1152"/>
      <c r="AU131" s="236"/>
      <c r="AV131" s="236"/>
      <c r="AW131" s="236"/>
      <c r="AX131" s="1123" t="s">
        <v>516</v>
      </c>
      <c r="AY131" s="754"/>
      <c r="AZ131" s="754"/>
      <c r="BA131" s="754"/>
      <c r="BB131" s="754"/>
      <c r="BC131" s="754"/>
      <c r="BD131" s="754"/>
      <c r="BE131" s="1076"/>
      <c r="BF131" s="1124" t="s">
        <v>397</v>
      </c>
      <c r="BG131" s="1125"/>
      <c r="BH131" s="1125"/>
      <c r="BI131" s="1125"/>
      <c r="BJ131" s="1125"/>
      <c r="BK131" s="1125"/>
      <c r="BL131" s="1126"/>
      <c r="BM131" s="1124">
        <v>400</v>
      </c>
      <c r="BN131" s="1125"/>
      <c r="BO131" s="1125"/>
      <c r="BP131" s="1125"/>
      <c r="BQ131" s="1125"/>
      <c r="BR131" s="1125"/>
      <c r="BS131" s="1126"/>
      <c r="BT131" s="1127"/>
      <c r="BU131" s="1128"/>
      <c r="BV131" s="1128"/>
      <c r="BW131" s="1128"/>
      <c r="BX131" s="1128"/>
      <c r="BY131" s="1128"/>
      <c r="BZ131" s="112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30" t="s">
        <v>517</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518</v>
      </c>
      <c r="W132" s="1134"/>
      <c r="X132" s="1134"/>
      <c r="Y132" s="1134"/>
      <c r="Z132" s="1135"/>
      <c r="AA132" s="1136">
        <v>5.0794805609999996</v>
      </c>
      <c r="AB132" s="1137"/>
      <c r="AC132" s="1137"/>
      <c r="AD132" s="1137"/>
      <c r="AE132" s="1138"/>
      <c r="AF132" s="1139">
        <v>4.9671423040000002</v>
      </c>
      <c r="AG132" s="1137"/>
      <c r="AH132" s="1137"/>
      <c r="AI132" s="1137"/>
      <c r="AJ132" s="1138"/>
      <c r="AK132" s="1139">
        <v>4.3945826520000004</v>
      </c>
      <c r="AL132" s="1137"/>
      <c r="AM132" s="1137"/>
      <c r="AN132" s="1137"/>
      <c r="AO132" s="1138"/>
      <c r="AP132" s="1041"/>
      <c r="AQ132" s="1042"/>
      <c r="AR132" s="1042"/>
      <c r="AS132" s="1042"/>
      <c r="AT132" s="114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519</v>
      </c>
      <c r="W133" s="1117"/>
      <c r="X133" s="1117"/>
      <c r="Y133" s="1117"/>
      <c r="Z133" s="1118"/>
      <c r="AA133" s="1119">
        <v>5.5</v>
      </c>
      <c r="AB133" s="1120"/>
      <c r="AC133" s="1120"/>
      <c r="AD133" s="1120"/>
      <c r="AE133" s="1121"/>
      <c r="AF133" s="1119">
        <v>5.0999999999999996</v>
      </c>
      <c r="AG133" s="1120"/>
      <c r="AH133" s="1120"/>
      <c r="AI133" s="1120"/>
      <c r="AJ133" s="1121"/>
      <c r="AK133" s="1119">
        <v>4.8</v>
      </c>
      <c r="AL133" s="1120"/>
      <c r="AM133" s="1120"/>
      <c r="AN133" s="1120"/>
      <c r="AO133" s="1121"/>
      <c r="AP133" s="1068"/>
      <c r="AQ133" s="1069"/>
      <c r="AR133" s="1069"/>
      <c r="AS133" s="1069"/>
      <c r="AT133" s="112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rVeJgFhCDEHVHYpQip1AC2YcifrKHHzKj2a86T/qXDl8gzS9Oqvm6iZpPyNyb3dkY0zQ/c40IHqLafmlkChbg==" saltValue="q2VbOl9Joa07sE4el/mh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Z25" sqref="AZ2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520</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A5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0dQQ+JlMDA4rYS14tfZsa87ErULUzOr2+zLe41KeCfvhtEqy4X3rsdfbUEy2QNE2JRqMhxVWyrIm/4bjlxNPQ==" saltValue="SvisWcduhI6kXoxDufZH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31"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4" t="s">
        <v>523</v>
      </c>
      <c r="AP7" s="275"/>
      <c r="AQ7" s="276" t="s">
        <v>524</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5"/>
      <c r="AP8" s="281" t="s">
        <v>525</v>
      </c>
      <c r="AQ8" s="282" t="s">
        <v>526</v>
      </c>
      <c r="AR8" s="283" t="s">
        <v>527</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6" t="s">
        <v>528</v>
      </c>
      <c r="AL9" s="1157"/>
      <c r="AM9" s="1157"/>
      <c r="AN9" s="1158"/>
      <c r="AO9" s="284">
        <v>79224912</v>
      </c>
      <c r="AP9" s="284">
        <v>99557</v>
      </c>
      <c r="AQ9" s="285">
        <v>105428</v>
      </c>
      <c r="AR9" s="286">
        <v>-5.6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6" t="s">
        <v>529</v>
      </c>
      <c r="AL10" s="1157"/>
      <c r="AM10" s="1157"/>
      <c r="AN10" s="1158"/>
      <c r="AO10" s="287">
        <v>143851</v>
      </c>
      <c r="AP10" s="287">
        <v>181</v>
      </c>
      <c r="AQ10" s="288">
        <v>108</v>
      </c>
      <c r="AR10" s="289">
        <v>67.599999999999994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6" t="s">
        <v>530</v>
      </c>
      <c r="AL11" s="1157"/>
      <c r="AM11" s="1157"/>
      <c r="AN11" s="1158"/>
      <c r="AO11" s="287">
        <v>165348</v>
      </c>
      <c r="AP11" s="287">
        <v>208</v>
      </c>
      <c r="AQ11" s="288">
        <v>1092</v>
      </c>
      <c r="AR11" s="289">
        <v>-81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6" t="s">
        <v>531</v>
      </c>
      <c r="AL12" s="1157"/>
      <c r="AM12" s="1157"/>
      <c r="AN12" s="1158"/>
      <c r="AO12" s="287" t="s">
        <v>532</v>
      </c>
      <c r="AP12" s="287" t="s">
        <v>532</v>
      </c>
      <c r="AQ12" s="288">
        <v>5</v>
      </c>
      <c r="AR12" s="289" t="s">
        <v>532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6" t="s">
        <v>533</v>
      </c>
      <c r="AL13" s="1157"/>
      <c r="AM13" s="1157"/>
      <c r="AN13" s="1158"/>
      <c r="AO13" s="287">
        <v>1335823</v>
      </c>
      <c r="AP13" s="287">
        <v>1679</v>
      </c>
      <c r="AQ13" s="288">
        <v>1959</v>
      </c>
      <c r="AR13" s="289">
        <v>-14.3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6" t="s">
        <v>534</v>
      </c>
      <c r="AL14" s="1157"/>
      <c r="AM14" s="1157"/>
      <c r="AN14" s="1158"/>
      <c r="AO14" s="287">
        <v>1301663</v>
      </c>
      <c r="AP14" s="287">
        <v>1636</v>
      </c>
      <c r="AQ14" s="288">
        <v>1267</v>
      </c>
      <c r="AR14" s="289">
        <v>29.1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9" t="s">
        <v>535</v>
      </c>
      <c r="AL15" s="1160"/>
      <c r="AM15" s="1160"/>
      <c r="AN15" s="1161"/>
      <c r="AO15" s="287">
        <v>-5850209</v>
      </c>
      <c r="AP15" s="287">
        <v>-7352</v>
      </c>
      <c r="AQ15" s="288">
        <v>-7422</v>
      </c>
      <c r="AR15" s="289">
        <v>-0.9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9" t="s">
        <v>188</v>
      </c>
      <c r="AL16" s="1160"/>
      <c r="AM16" s="1160"/>
      <c r="AN16" s="1161"/>
      <c r="AO16" s="287">
        <v>76321388</v>
      </c>
      <c r="AP16" s="287">
        <v>95909</v>
      </c>
      <c r="AQ16" s="288">
        <v>102438</v>
      </c>
      <c r="AR16" s="289">
        <v>-6.4</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2" t="s">
        <v>540</v>
      </c>
      <c r="AL21" s="1163"/>
      <c r="AM21" s="1163"/>
      <c r="AN21" s="1164"/>
      <c r="AO21" s="300">
        <v>10.89</v>
      </c>
      <c r="AP21" s="301">
        <v>11.31</v>
      </c>
      <c r="AQ21" s="302">
        <v>-0.42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2" t="s">
        <v>541</v>
      </c>
      <c r="AL22" s="1163"/>
      <c r="AM22" s="1163"/>
      <c r="AN22" s="1164"/>
      <c r="AO22" s="305">
        <v>100.2</v>
      </c>
      <c r="AP22" s="306">
        <v>99.7</v>
      </c>
      <c r="AQ22" s="307">
        <v>0.5</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3" t="s">
        <v>542</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270"/>
    </row>
    <row r="27" spans="1:46" ht="13" x14ac:dyDescent="0.2">
      <c r="A27" s="312"/>
      <c r="AO27" s="265"/>
      <c r="AP27" s="265"/>
      <c r="AQ27" s="265"/>
      <c r="AR27" s="265"/>
      <c r="AS27" s="265"/>
      <c r="AT27" s="265"/>
    </row>
    <row r="28" spans="1:46" ht="16.5" x14ac:dyDescent="0.2">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4" t="s">
        <v>523</v>
      </c>
      <c r="AP30" s="275"/>
      <c r="AQ30" s="276" t="s">
        <v>524</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5"/>
      <c r="AP31" s="281" t="s">
        <v>525</v>
      </c>
      <c r="AQ31" s="282" t="s">
        <v>526</v>
      </c>
      <c r="AR31" s="283" t="s">
        <v>527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70" t="s">
        <v>545</v>
      </c>
      <c r="AL32" s="1171"/>
      <c r="AM32" s="1171"/>
      <c r="AN32" s="1172"/>
      <c r="AO32" s="315">
        <v>28964026</v>
      </c>
      <c r="AP32" s="315">
        <v>36397</v>
      </c>
      <c r="AQ32" s="316">
        <v>31345</v>
      </c>
      <c r="AR32" s="317">
        <v>16.100000000000001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70" t="s">
        <v>546</v>
      </c>
      <c r="AL33" s="1171"/>
      <c r="AM33" s="1171"/>
      <c r="AN33" s="1172"/>
      <c r="AO33" s="315" t="s">
        <v>532</v>
      </c>
      <c r="AP33" s="315" t="s">
        <v>532</v>
      </c>
      <c r="AQ33" s="316">
        <v>2339</v>
      </c>
      <c r="AR33" s="317" t="s">
        <v>532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70" t="s">
        <v>547</v>
      </c>
      <c r="AL34" s="1171"/>
      <c r="AM34" s="1171"/>
      <c r="AN34" s="1172"/>
      <c r="AO34" s="315">
        <v>4500000</v>
      </c>
      <c r="AP34" s="315">
        <v>5655</v>
      </c>
      <c r="AQ34" s="316">
        <v>20945</v>
      </c>
      <c r="AR34" s="317">
        <v>-73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70" t="s">
        <v>548</v>
      </c>
      <c r="AL35" s="1171"/>
      <c r="AM35" s="1171"/>
      <c r="AN35" s="1172"/>
      <c r="AO35" s="315">
        <v>5018799</v>
      </c>
      <c r="AP35" s="315">
        <v>6307</v>
      </c>
      <c r="AQ35" s="316">
        <v>9788</v>
      </c>
      <c r="AR35" s="317">
        <v>-35.6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70" t="s">
        <v>549</v>
      </c>
      <c r="AL36" s="1171"/>
      <c r="AM36" s="1171"/>
      <c r="AN36" s="1172"/>
      <c r="AO36" s="315">
        <v>1390</v>
      </c>
      <c r="AP36" s="315">
        <v>2</v>
      </c>
      <c r="AQ36" s="316">
        <v>145</v>
      </c>
      <c r="AR36" s="317">
        <v>-98.6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70" t="s">
        <v>550</v>
      </c>
      <c r="AL37" s="1171"/>
      <c r="AM37" s="1171"/>
      <c r="AN37" s="1172"/>
      <c r="AO37" s="315">
        <v>1409920</v>
      </c>
      <c r="AP37" s="315">
        <v>1772</v>
      </c>
      <c r="AQ37" s="316">
        <v>1430</v>
      </c>
      <c r="AR37" s="317">
        <v>23.9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73" t="s">
        <v>551</v>
      </c>
      <c r="AL38" s="1174"/>
      <c r="AM38" s="1174"/>
      <c r="AN38" s="1175"/>
      <c r="AO38" s="318" t="s">
        <v>532</v>
      </c>
      <c r="AP38" s="318" t="s">
        <v>532</v>
      </c>
      <c r="AQ38" s="319">
        <v>1</v>
      </c>
      <c r="AR38" s="307" t="s">
        <v>532</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73" t="s">
        <v>552</v>
      </c>
      <c r="AL39" s="1174"/>
      <c r="AM39" s="1174"/>
      <c r="AN39" s="1175"/>
      <c r="AO39" s="315">
        <v>-5580213</v>
      </c>
      <c r="AP39" s="315">
        <v>-7012</v>
      </c>
      <c r="AQ39" s="316">
        <v>-16549</v>
      </c>
      <c r="AR39" s="317">
        <v>-57.6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70" t="s">
        <v>553</v>
      </c>
      <c r="AL40" s="1171"/>
      <c r="AM40" s="1171"/>
      <c r="AN40" s="1172"/>
      <c r="AO40" s="315">
        <v>-25424430</v>
      </c>
      <c r="AP40" s="315">
        <v>-31949</v>
      </c>
      <c r="AQ40" s="316">
        <v>-31989</v>
      </c>
      <c r="AR40" s="317">
        <v>-0.1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76" t="s">
        <v>301</v>
      </c>
      <c r="AL41" s="1177"/>
      <c r="AM41" s="1177"/>
      <c r="AN41" s="1178"/>
      <c r="AO41" s="315">
        <v>8889492</v>
      </c>
      <c r="AP41" s="315">
        <v>11171</v>
      </c>
      <c r="AQ41" s="316">
        <v>17454</v>
      </c>
      <c r="AR41" s="317">
        <v>-36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65" t="s">
        <v>523</v>
      </c>
      <c r="AN49" s="1167" t="s">
        <v>557</v>
      </c>
      <c r="AO49" s="1168"/>
      <c r="AP49" s="1168"/>
      <c r="AQ49" s="1168"/>
      <c r="AR49" s="1169"/>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66"/>
      <c r="AN50" s="331" t="s">
        <v>558</v>
      </c>
      <c r="AO50" s="332" t="s">
        <v>559</v>
      </c>
      <c r="AP50" s="333" t="s">
        <v>560</v>
      </c>
      <c r="AQ50" s="334" t="s">
        <v>561</v>
      </c>
      <c r="AR50" s="335" t="s">
        <v>562</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44083903</v>
      </c>
      <c r="AN51" s="337">
        <v>54626</v>
      </c>
      <c r="AO51" s="338">
        <v>-15.3</v>
      </c>
      <c r="AP51" s="339">
        <v>52897</v>
      </c>
      <c r="AQ51" s="340">
        <v>2.2999999999999998</v>
      </c>
      <c r="AR51" s="341">
        <v>-17.600000000000001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23507350</v>
      </c>
      <c r="AN52" s="345">
        <v>29129</v>
      </c>
      <c r="AO52" s="346">
        <v>-15</v>
      </c>
      <c r="AP52" s="347">
        <v>27013</v>
      </c>
      <c r="AQ52" s="348">
        <v>1.3</v>
      </c>
      <c r="AR52" s="349">
        <v>-16.3</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42244181</v>
      </c>
      <c r="AN53" s="337">
        <v>52492</v>
      </c>
      <c r="AO53" s="338">
        <v>-3.9</v>
      </c>
      <c r="AP53" s="339">
        <v>54945</v>
      </c>
      <c r="AQ53" s="340">
        <v>3.9</v>
      </c>
      <c r="AR53" s="341">
        <v>-7.8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21083006</v>
      </c>
      <c r="AN54" s="345">
        <v>26197</v>
      </c>
      <c r="AO54" s="346">
        <v>-10.1</v>
      </c>
      <c r="AP54" s="347">
        <v>29293</v>
      </c>
      <c r="AQ54" s="348">
        <v>8.4</v>
      </c>
      <c r="AR54" s="349">
        <v>-18.5</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56699489</v>
      </c>
      <c r="AN55" s="337">
        <v>70651</v>
      </c>
      <c r="AO55" s="338">
        <v>34.6</v>
      </c>
      <c r="AP55" s="339">
        <v>57132</v>
      </c>
      <c r="AQ55" s="340">
        <v>4</v>
      </c>
      <c r="AR55" s="341">
        <v>30.6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29346368</v>
      </c>
      <c r="AN56" s="345">
        <v>36567</v>
      </c>
      <c r="AO56" s="346">
        <v>39.6</v>
      </c>
      <c r="AP56" s="347">
        <v>30126</v>
      </c>
      <c r="AQ56" s="348">
        <v>2.8</v>
      </c>
      <c r="AR56" s="349">
        <v>36.799999999999997</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56456955</v>
      </c>
      <c r="AN57" s="337">
        <v>70574</v>
      </c>
      <c r="AO57" s="338">
        <v>-0.1</v>
      </c>
      <c r="AP57" s="339">
        <v>58766</v>
      </c>
      <c r="AQ57" s="340">
        <v>2.9</v>
      </c>
      <c r="AR57" s="341">
        <v>-3</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29937384</v>
      </c>
      <c r="AN58" s="345">
        <v>37423</v>
      </c>
      <c r="AO58" s="346">
        <v>2.2999999999999998</v>
      </c>
      <c r="AP58" s="347">
        <v>29363</v>
      </c>
      <c r="AQ58" s="348">
        <v>-2.5</v>
      </c>
      <c r="AR58" s="349">
        <v>4.8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45842169</v>
      </c>
      <c r="AN59" s="337">
        <v>57607</v>
      </c>
      <c r="AO59" s="338">
        <v>-18.399999999999999</v>
      </c>
      <c r="AP59" s="339">
        <v>62482</v>
      </c>
      <c r="AQ59" s="340">
        <v>6.3</v>
      </c>
      <c r="AR59" s="341">
        <v>-24.7</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23304104</v>
      </c>
      <c r="AN60" s="345">
        <v>29285</v>
      </c>
      <c r="AO60" s="346">
        <v>-21.7</v>
      </c>
      <c r="AP60" s="347">
        <v>34626</v>
      </c>
      <c r="AQ60" s="348">
        <v>17.899999999999999</v>
      </c>
      <c r="AR60" s="349">
        <v>-39.6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49065339</v>
      </c>
      <c r="AN61" s="352">
        <v>61190</v>
      </c>
      <c r="AO61" s="353">
        <v>-0.6</v>
      </c>
      <c r="AP61" s="354">
        <v>57244</v>
      </c>
      <c r="AQ61" s="355">
        <v>3.9</v>
      </c>
      <c r="AR61" s="341">
        <v>-4.5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25435642</v>
      </c>
      <c r="AN62" s="345">
        <v>31720</v>
      </c>
      <c r="AO62" s="346">
        <v>-1</v>
      </c>
      <c r="AP62" s="347">
        <v>30084</v>
      </c>
      <c r="AQ62" s="348">
        <v>5.6</v>
      </c>
      <c r="AR62" s="349">
        <v>-6.6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5w4Xw3+/nZo2DtgxpGuAzfywrdMKwsY2YZeoclCXHZmqaE/NINWUHXIDn6SVbZGoyeFNHb3py6aAN89RihnMyA==" saltValue="4Y84RmNka8Ak6jk5C5VS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BL58" sqref="BL58"/>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571</v>
      </c>
    </row>
    <row r="120" spans="125:125" ht="13.5" hidden="1" customHeight="1" x14ac:dyDescent="0.2"/>
    <row r="121" spans="125:125" ht="13.5" hidden="1" customHeight="1" x14ac:dyDescent="0.2">
      <c r="DU121" s="262"/>
    </row>
  </sheetData>
  <sheetProtection algorithmName="SHA-512" hashValue="R73wcksCpOcXkguDByCDY67CGDAYnZk/50ebzk7te+tmQdPkkv+SazPu3vmHGQhnAGxYvtNkMuwxxoWCAyianw==" saltValue="9dR7g09dN+sVS039rr4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1" zoomScaleNormal="100" zoomScaleSheetLayoutView="55" workbookViewId="0">
      <selection activeCell="BJ102" sqref="BJ102"/>
    </sheetView>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572</v>
      </c>
    </row>
  </sheetData>
  <sheetProtection algorithmName="SHA-512" hashValue="riCrceQiLhm994kbOhdfhYNsL59ZpxGD+YBG4Py5RPdVu+zbVARIwSO6Q5sflzVUr6N93HeUuUhOs8Hv6zNvDw==" saltValue="K1Rdz1BlSmgMoBMgaWDl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79" t="s">
        <v>3</v>
      </c>
      <c r="D47" s="1179"/>
      <c r="E47" s="1180"/>
      <c r="F47" s="11">
        <v>7.28</v>
      </c>
      <c r="G47" s="12">
        <v>7.15</v>
      </c>
      <c r="H47" s="12">
        <v>5.42</v>
      </c>
      <c r="I47" s="12">
        <v>4.9800000000000004</v>
      </c>
      <c r="J47" s="13">
        <v>6.36</v>
      </c>
    </row>
    <row r="48" spans="2:10" ht="57.75" customHeight="1" x14ac:dyDescent="0.2">
      <c r="B48" s="14"/>
      <c r="C48" s="1181" t="s">
        <v>4</v>
      </c>
      <c r="D48" s="1181"/>
      <c r="E48" s="1182"/>
      <c r="F48" s="15">
        <v>3.11</v>
      </c>
      <c r="G48" s="16">
        <v>2.83</v>
      </c>
      <c r="H48" s="16">
        <v>2.79</v>
      </c>
      <c r="I48" s="16">
        <v>3</v>
      </c>
      <c r="J48" s="17">
        <v>3.18</v>
      </c>
    </row>
    <row r="49" spans="2:10" ht="57.75" customHeight="1" thickBot="1" x14ac:dyDescent="0.25">
      <c r="B49" s="18"/>
      <c r="C49" s="1183" t="s">
        <v>5</v>
      </c>
      <c r="D49" s="1183"/>
      <c r="E49" s="1184"/>
      <c r="F49" s="19" t="s">
        <v>578</v>
      </c>
      <c r="G49" s="20" t="s">
        <v>579</v>
      </c>
      <c r="H49" s="20" t="s">
        <v>580</v>
      </c>
      <c r="I49" s="20" t="s">
        <v>581</v>
      </c>
      <c r="J49" s="21">
        <v>1.96</v>
      </c>
    </row>
    <row r="50" spans="2:10" ht="13" x14ac:dyDescent="0.2"/>
  </sheetData>
  <sheetProtection algorithmName="SHA-512" hashValue="BPWhC9xWfIvT3ktXBRwbTe3BWI+rw4yjGRS2/8ITyjaH1yG14j7m4AP3nDuGkv0GsohhIqRSQkgCISZFzFl3Ig==" saltValue="BcocF+j0UAVulUMo3kbB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2023-03-13T06:58:04Z</cp:lastPrinted>
  <dcterms:created xsi:type="dcterms:W3CDTF">2023-02-20T05:34:13Z</dcterms:created>
  <dcterms:modified xsi:type="dcterms:W3CDTF">2023-03-27T09:41:50Z</dcterms:modified>
  <cp:category/>
</cp:coreProperties>
</file>